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050" activeTab="0"/>
  </bookViews>
  <sheets>
    <sheet name="dług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<sst xmlns="http://schemas.openxmlformats.org/spreadsheetml/2006/main" count="82" uniqueCount="51">
  <si>
    <t>Prognoza spłaty zadłużenia Gminy Janowice Wielkie od roku 2007 do roku 2015</t>
  </si>
  <si>
    <t>Lp</t>
  </si>
  <si>
    <t>Wyszczególnienie</t>
  </si>
  <si>
    <t>I</t>
  </si>
  <si>
    <t>Dochody ogółem</t>
  </si>
  <si>
    <t>1.</t>
  </si>
  <si>
    <t>Z podatków i opłat</t>
  </si>
  <si>
    <t>2.</t>
  </si>
  <si>
    <t>Z majątku gminy</t>
  </si>
  <si>
    <t>Z udziału w podatk. stan. dochód  budżetu Państwa</t>
  </si>
  <si>
    <t>4.</t>
  </si>
  <si>
    <t>Subwencje</t>
  </si>
  <si>
    <t>3.484</t>
  </si>
  <si>
    <t>Dotacje celowe</t>
  </si>
  <si>
    <t>6.</t>
  </si>
  <si>
    <t>pozostałe</t>
  </si>
  <si>
    <t>II</t>
  </si>
  <si>
    <t>Wydatki ogółem</t>
  </si>
  <si>
    <t>Wydatki bieżące</t>
  </si>
  <si>
    <t>Wydatki inwestycyjne</t>
  </si>
  <si>
    <t>III</t>
  </si>
  <si>
    <t>NADWYŻKA - DEFICYT</t>
  </si>
  <si>
    <t>IV</t>
  </si>
  <si>
    <t>Przychody</t>
  </si>
  <si>
    <t>V</t>
  </si>
  <si>
    <t>Rozchody</t>
  </si>
  <si>
    <t>Spłaty kredytów i pożyczek</t>
  </si>
  <si>
    <t>Odsetki od kredytów i pożyczek</t>
  </si>
  <si>
    <t>3.</t>
  </si>
  <si>
    <t>VI</t>
  </si>
  <si>
    <t>WYSOKOŚĆ ZADŁUŻENIA NA KONIEC ROKU</t>
  </si>
  <si>
    <t>Wartość udzielonych poręczeń</t>
  </si>
  <si>
    <t>Załącznik do autopoprawki Wójta Gminy do projektu budżetu Gminy Janowice Wielkie</t>
  </si>
  <si>
    <t>Wysokość zadłużenia na koniec roku</t>
  </si>
  <si>
    <t>I.</t>
  </si>
  <si>
    <t>5.</t>
  </si>
  <si>
    <t>II.</t>
  </si>
  <si>
    <t>III.</t>
  </si>
  <si>
    <t>IV.</t>
  </si>
  <si>
    <t>V.</t>
  </si>
  <si>
    <t>VI.</t>
  </si>
  <si>
    <t>VII.</t>
  </si>
  <si>
    <t>VIII.</t>
  </si>
  <si>
    <t>IX.</t>
  </si>
  <si>
    <t>Prognoza spłaty zadłużenia Gminy Janowice Wielkie  na koniec roku budżetowego i lata następne w tys. zł</t>
  </si>
  <si>
    <t>Załącznik nr 1</t>
  </si>
  <si>
    <t>Wysokość zadłużenia na początek roku 2009 r. -       2 525  tys. zł</t>
  </si>
  <si>
    <t>do uchwaly nr XXIX/110/2009</t>
  </si>
  <si>
    <t xml:space="preserve">Rady Gminy Janowice Wielkie                                         z dn. 25.02.2009 r. </t>
  </si>
  <si>
    <t>wysokość zadłużenie gminy w %</t>
  </si>
  <si>
    <t>wysokość spłat zadłużenia wraz z odsetkami w %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</si>
</sst>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3" fontId="43" fillId="0" borderId="13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0" fontId="43" fillId="0" borderId="13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45" fillId="0" borderId="13" xfId="0" applyNumberFormat="1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3" fontId="44" fillId="0" borderId="13" xfId="0" applyNumberFormat="1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3" fontId="42" fillId="0" borderId="16" xfId="0" applyNumberFormat="1" applyFont="1" applyBorder="1" applyAlignment="1">
      <alignment horizontal="right" vertical="top" wrapText="1"/>
    </xf>
    <xf numFmtId="0" fontId="40" fillId="0" borderId="17" xfId="0" applyFont="1" applyBorder="1" applyAlignment="1">
      <alignment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vertical="top" wrapText="1"/>
    </xf>
    <xf numFmtId="3" fontId="42" fillId="0" borderId="18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43" fillId="0" borderId="16" xfId="0" applyFont="1" applyBorder="1" applyAlignment="1">
      <alignment vertical="top" wrapText="1"/>
    </xf>
    <xf numFmtId="3" fontId="43" fillId="0" borderId="16" xfId="0" applyNumberFormat="1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 vertical="top" wrapText="1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43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2" fillId="0" borderId="19" xfId="0" applyFont="1" applyBorder="1" applyAlignment="1">
      <alignment horizontal="center"/>
    </xf>
    <xf numFmtId="0" fontId="42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workbookViewId="0" topLeftCell="A2">
      <selection activeCell="B25" sqref="B25"/>
    </sheetView>
  </sheetViews>
  <sheetFormatPr defaultColWidth="8.796875" defaultRowHeight="14.25"/>
  <cols>
    <col min="2" max="2" width="31" style="0" customWidth="1"/>
    <col min="3" max="3" width="12.8984375" style="0" customWidth="1"/>
    <col min="4" max="9" width="9.09765625" style="0" bestFit="1" customWidth="1"/>
  </cols>
  <sheetData>
    <row r="1" spans="8:9" ht="14.25">
      <c r="H1" s="45" t="s">
        <v>45</v>
      </c>
      <c r="I1" s="45"/>
    </row>
    <row r="2" spans="7:9" ht="14.25">
      <c r="G2" s="46" t="s">
        <v>47</v>
      </c>
      <c r="H2" s="46"/>
      <c r="I2" s="46"/>
    </row>
    <row r="3" spans="5:9" ht="31.5" customHeight="1">
      <c r="E3" s="42" t="s">
        <v>48</v>
      </c>
      <c r="F3" s="42"/>
      <c r="G3" s="42"/>
      <c r="H3" s="42"/>
      <c r="I3" s="42"/>
    </row>
    <row r="4" spans="1:9" ht="18" customHeight="1" thickBot="1">
      <c r="A4" s="43" t="s">
        <v>44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28" t="s">
        <v>1</v>
      </c>
      <c r="B5" s="20" t="s">
        <v>2</v>
      </c>
      <c r="C5" s="21">
        <v>2009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</row>
    <row r="6" spans="1:9" ht="21" customHeight="1">
      <c r="A6" s="44" t="s">
        <v>46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25" t="s">
        <v>34</v>
      </c>
      <c r="B7" s="26" t="s">
        <v>4</v>
      </c>
      <c r="C7" s="27">
        <f>SUM(C8:C13)</f>
        <v>9234</v>
      </c>
      <c r="D7" s="27">
        <f aca="true" t="shared" si="0" ref="D7:I7">SUM(D8:D13)</f>
        <v>9900</v>
      </c>
      <c r="E7" s="27">
        <f t="shared" si="0"/>
        <v>9860</v>
      </c>
      <c r="F7" s="27">
        <f t="shared" si="0"/>
        <v>9760</v>
      </c>
      <c r="G7" s="27">
        <f t="shared" si="0"/>
        <v>9760</v>
      </c>
      <c r="H7" s="27">
        <f t="shared" si="0"/>
        <v>9760</v>
      </c>
      <c r="I7" s="27">
        <f t="shared" si="0"/>
        <v>9760</v>
      </c>
    </row>
    <row r="8" spans="1:9" ht="15.75" thickBot="1">
      <c r="A8" s="23" t="s">
        <v>5</v>
      </c>
      <c r="B8" s="7" t="s">
        <v>6</v>
      </c>
      <c r="C8" s="8">
        <v>1780</v>
      </c>
      <c r="D8" s="8">
        <v>2490</v>
      </c>
      <c r="E8" s="8">
        <v>2500</v>
      </c>
      <c r="F8" s="8">
        <v>2400</v>
      </c>
      <c r="G8" s="8">
        <v>2400</v>
      </c>
      <c r="H8" s="8">
        <v>2400</v>
      </c>
      <c r="I8" s="8">
        <v>2400</v>
      </c>
    </row>
    <row r="9" spans="1:9" ht="15.75" thickBot="1">
      <c r="A9" s="23" t="s">
        <v>7</v>
      </c>
      <c r="B9" s="7" t="s">
        <v>8</v>
      </c>
      <c r="C9" s="8">
        <v>519</v>
      </c>
      <c r="D9" s="10">
        <v>300</v>
      </c>
      <c r="E9" s="10">
        <v>300</v>
      </c>
      <c r="F9" s="10">
        <v>300</v>
      </c>
      <c r="G9" s="10">
        <v>300</v>
      </c>
      <c r="H9" s="10">
        <v>300</v>
      </c>
      <c r="I9" s="10">
        <v>300</v>
      </c>
    </row>
    <row r="10" spans="1:9" ht="30.75" thickBot="1">
      <c r="A10" s="23" t="s">
        <v>28</v>
      </c>
      <c r="B10" s="7" t="s">
        <v>9</v>
      </c>
      <c r="C10" s="8">
        <v>1279</v>
      </c>
      <c r="D10" s="8">
        <v>1360</v>
      </c>
      <c r="E10" s="8">
        <v>1460</v>
      </c>
      <c r="F10" s="8">
        <v>1460</v>
      </c>
      <c r="G10" s="8">
        <v>1460</v>
      </c>
      <c r="H10" s="8">
        <v>1460</v>
      </c>
      <c r="I10" s="8">
        <v>1460</v>
      </c>
    </row>
    <row r="11" spans="1:9" ht="15.75" thickBot="1">
      <c r="A11" s="23" t="s">
        <v>10</v>
      </c>
      <c r="B11" s="7" t="s">
        <v>11</v>
      </c>
      <c r="C11" s="8">
        <v>3731</v>
      </c>
      <c r="D11" s="8">
        <v>3850</v>
      </c>
      <c r="E11" s="8">
        <v>3900</v>
      </c>
      <c r="F11" s="8">
        <v>3900</v>
      </c>
      <c r="G11" s="8">
        <v>3900</v>
      </c>
      <c r="H11" s="8">
        <v>3900</v>
      </c>
      <c r="I11" s="8">
        <v>3900</v>
      </c>
    </row>
    <row r="12" spans="1:9" ht="15.75" thickBot="1">
      <c r="A12" s="23" t="s">
        <v>35</v>
      </c>
      <c r="B12" s="7" t="s">
        <v>13</v>
      </c>
      <c r="C12" s="8">
        <v>1567</v>
      </c>
      <c r="D12" s="8">
        <v>1450</v>
      </c>
      <c r="E12" s="8">
        <v>1450</v>
      </c>
      <c r="F12" s="8">
        <v>1450</v>
      </c>
      <c r="G12" s="8">
        <v>1450</v>
      </c>
      <c r="H12" s="8">
        <v>1450</v>
      </c>
      <c r="I12" s="8">
        <v>1450</v>
      </c>
    </row>
    <row r="13" spans="1:9" ht="15.75" thickBot="1">
      <c r="A13" s="23" t="s">
        <v>14</v>
      </c>
      <c r="B13" s="7" t="s">
        <v>15</v>
      </c>
      <c r="C13" s="8">
        <v>358</v>
      </c>
      <c r="D13" s="10">
        <v>450</v>
      </c>
      <c r="E13" s="10">
        <v>250</v>
      </c>
      <c r="F13" s="10">
        <v>250</v>
      </c>
      <c r="G13" s="10">
        <v>250</v>
      </c>
      <c r="H13" s="10">
        <v>250</v>
      </c>
      <c r="I13" s="10">
        <v>250</v>
      </c>
    </row>
    <row r="14" spans="1:9" ht="16.5" thickBot="1">
      <c r="A14" s="22" t="s">
        <v>36</v>
      </c>
      <c r="B14" s="6" t="s">
        <v>17</v>
      </c>
      <c r="C14" s="9">
        <f aca="true" t="shared" si="1" ref="C14:I14">SUM(C15:C16)</f>
        <v>11473</v>
      </c>
      <c r="D14" s="9">
        <f t="shared" si="1"/>
        <v>8744</v>
      </c>
      <c r="E14" s="9">
        <f t="shared" si="1"/>
        <v>8600</v>
      </c>
      <c r="F14" s="9">
        <f t="shared" si="1"/>
        <v>8550</v>
      </c>
      <c r="G14" s="9">
        <f t="shared" si="1"/>
        <v>8550</v>
      </c>
      <c r="H14" s="9">
        <f t="shared" si="1"/>
        <v>8600</v>
      </c>
      <c r="I14" s="9">
        <f t="shared" si="1"/>
        <v>8600</v>
      </c>
    </row>
    <row r="15" spans="1:9" ht="15.75" thickBot="1">
      <c r="A15" s="23" t="s">
        <v>5</v>
      </c>
      <c r="B15" s="7" t="s">
        <v>18</v>
      </c>
      <c r="C15" s="8">
        <v>8841</v>
      </c>
      <c r="D15" s="8">
        <v>7600</v>
      </c>
      <c r="E15" s="8">
        <v>8600</v>
      </c>
      <c r="F15" s="8">
        <v>8550</v>
      </c>
      <c r="G15" s="8">
        <v>8550</v>
      </c>
      <c r="H15" s="8">
        <v>8600</v>
      </c>
      <c r="I15" s="8">
        <v>8600</v>
      </c>
    </row>
    <row r="16" spans="1:9" ht="15.75" thickBot="1">
      <c r="A16" s="23" t="s">
        <v>7</v>
      </c>
      <c r="B16" s="7" t="s">
        <v>19</v>
      </c>
      <c r="C16" s="8">
        <v>2632</v>
      </c>
      <c r="D16" s="8">
        <v>1144</v>
      </c>
      <c r="E16" s="10"/>
      <c r="F16" s="10"/>
      <c r="G16" s="10"/>
      <c r="H16" s="10"/>
      <c r="I16" s="10"/>
    </row>
    <row r="17" spans="1:9" ht="16.5" thickBot="1">
      <c r="A17" s="22" t="s">
        <v>37</v>
      </c>
      <c r="B17" s="13" t="s">
        <v>21</v>
      </c>
      <c r="C17" s="17">
        <f>C7-C14</f>
        <v>-2239</v>
      </c>
      <c r="D17" s="17">
        <f aca="true" t="shared" si="2" ref="D17:I17">D7-D14</f>
        <v>1156</v>
      </c>
      <c r="E17" s="17">
        <f t="shared" si="2"/>
        <v>1260</v>
      </c>
      <c r="F17" s="17">
        <f t="shared" si="2"/>
        <v>1210</v>
      </c>
      <c r="G17" s="17">
        <f t="shared" si="2"/>
        <v>1210</v>
      </c>
      <c r="H17" s="17">
        <f t="shared" si="2"/>
        <v>1160</v>
      </c>
      <c r="I17" s="17">
        <f t="shared" si="2"/>
        <v>1160</v>
      </c>
    </row>
    <row r="18" spans="1:9" ht="18.75" customHeight="1" thickBot="1">
      <c r="A18" s="22" t="s">
        <v>38</v>
      </c>
      <c r="B18" s="6" t="s">
        <v>23</v>
      </c>
      <c r="C18" s="9">
        <v>3295</v>
      </c>
      <c r="D18" s="9"/>
      <c r="E18" s="11"/>
      <c r="F18" s="11"/>
      <c r="G18" s="11"/>
      <c r="H18" s="11"/>
      <c r="I18" s="11"/>
    </row>
    <row r="19" spans="1:9" ht="16.5" thickBot="1">
      <c r="A19" s="22" t="s">
        <v>39</v>
      </c>
      <c r="B19" s="6" t="s">
        <v>25</v>
      </c>
      <c r="C19" s="9">
        <v>1056</v>
      </c>
      <c r="D19" s="9">
        <f aca="true" t="shared" si="3" ref="D19:I19">D20</f>
        <v>1156</v>
      </c>
      <c r="E19" s="9">
        <f t="shared" si="3"/>
        <v>848</v>
      </c>
      <c r="F19" s="9">
        <f t="shared" si="3"/>
        <v>564</v>
      </c>
      <c r="G19" s="9">
        <f t="shared" si="3"/>
        <v>580</v>
      </c>
      <c r="H19" s="9">
        <f t="shared" si="3"/>
        <v>560</v>
      </c>
      <c r="I19" s="9">
        <f t="shared" si="3"/>
        <v>1056</v>
      </c>
    </row>
    <row r="20" spans="1:9" ht="15.75" thickBot="1">
      <c r="A20" s="23" t="s">
        <v>5</v>
      </c>
      <c r="B20" s="7" t="s">
        <v>26</v>
      </c>
      <c r="C20" s="8">
        <v>1056</v>
      </c>
      <c r="D20" s="8">
        <v>1156</v>
      </c>
      <c r="E20" s="8">
        <v>848</v>
      </c>
      <c r="F20" s="8">
        <v>564</v>
      </c>
      <c r="G20" s="10">
        <v>580</v>
      </c>
      <c r="H20" s="8">
        <v>560</v>
      </c>
      <c r="I20" s="8">
        <v>1056</v>
      </c>
    </row>
    <row r="21" spans="1:9" ht="16.5" thickBot="1">
      <c r="A21" s="24" t="s">
        <v>7</v>
      </c>
      <c r="B21" s="7" t="s">
        <v>31</v>
      </c>
      <c r="C21" s="11"/>
      <c r="D21" s="9"/>
      <c r="E21" s="9"/>
      <c r="F21" s="11"/>
      <c r="G21" s="11"/>
      <c r="H21" s="11"/>
      <c r="I21" s="11"/>
    </row>
    <row r="22" spans="1:9" ht="31.5">
      <c r="A22" s="29" t="s">
        <v>40</v>
      </c>
      <c r="B22" s="30" t="s">
        <v>33</v>
      </c>
      <c r="C22" s="31">
        <f>2525+C18-C19</f>
        <v>4764</v>
      </c>
      <c r="D22" s="31">
        <f aca="true" t="shared" si="4" ref="D22:I22">C22+D18-D19</f>
        <v>3608</v>
      </c>
      <c r="E22" s="31">
        <f t="shared" si="4"/>
        <v>2760</v>
      </c>
      <c r="F22" s="31">
        <f t="shared" si="4"/>
        <v>2196</v>
      </c>
      <c r="G22" s="31">
        <f t="shared" si="4"/>
        <v>1616</v>
      </c>
      <c r="H22" s="31">
        <f t="shared" si="4"/>
        <v>1056</v>
      </c>
      <c r="I22" s="31">
        <f t="shared" si="4"/>
        <v>0</v>
      </c>
    </row>
    <row r="23" spans="1:9" ht="34.5" customHeight="1">
      <c r="A23" s="40" t="s">
        <v>41</v>
      </c>
      <c r="B23" s="33" t="s">
        <v>27</v>
      </c>
      <c r="C23" s="34">
        <v>200</v>
      </c>
      <c r="D23" s="35">
        <v>180</v>
      </c>
      <c r="E23" s="35">
        <v>170</v>
      </c>
      <c r="F23" s="35">
        <v>150</v>
      </c>
      <c r="G23" s="35">
        <v>130</v>
      </c>
      <c r="H23" s="35">
        <v>110</v>
      </c>
      <c r="I23" s="35">
        <v>90</v>
      </c>
    </row>
    <row r="24" spans="1:10" ht="15">
      <c r="A24" s="38" t="s">
        <v>42</v>
      </c>
      <c r="B24" s="32" t="s">
        <v>49</v>
      </c>
      <c r="C24" s="36">
        <f>(C22/C7)*100</f>
        <v>51.591942820012996</v>
      </c>
      <c r="D24" s="36">
        <f aca="true" t="shared" si="5" ref="D24:I24">(D22/D7)*100</f>
        <v>36.44444444444444</v>
      </c>
      <c r="E24" s="36">
        <f t="shared" si="5"/>
        <v>27.99188640973631</v>
      </c>
      <c r="F24" s="36">
        <f t="shared" si="5"/>
        <v>22.5</v>
      </c>
      <c r="G24" s="36">
        <f t="shared" si="5"/>
        <v>16.557377049180328</v>
      </c>
      <c r="H24" s="36">
        <f t="shared" si="5"/>
        <v>10.819672131147541</v>
      </c>
      <c r="I24" s="36">
        <f t="shared" si="5"/>
        <v>0</v>
      </c>
      <c r="J24" s="41"/>
    </row>
    <row r="25" spans="1:9" ht="28.5">
      <c r="A25" s="39" t="s">
        <v>43</v>
      </c>
      <c r="B25" s="37" t="s">
        <v>50</v>
      </c>
      <c r="C25" s="36">
        <f>(C19+C23)/C7*100</f>
        <v>13.601905999566819</v>
      </c>
      <c r="D25" s="36">
        <f aca="true" t="shared" si="6" ref="D25:I25">(D19+D23)/D7*100</f>
        <v>13.494949494949497</v>
      </c>
      <c r="E25" s="36">
        <f t="shared" si="6"/>
        <v>10.324543610547668</v>
      </c>
      <c r="F25" s="36">
        <f t="shared" si="6"/>
        <v>7.315573770491804</v>
      </c>
      <c r="G25" s="36">
        <f t="shared" si="6"/>
        <v>7.274590163934426</v>
      </c>
      <c r="H25" s="36">
        <f t="shared" si="6"/>
        <v>6.864754098360656</v>
      </c>
      <c r="I25" s="36">
        <f t="shared" si="6"/>
        <v>11.741803278688524</v>
      </c>
    </row>
    <row r="26" ht="14.25">
      <c r="E26" s="12"/>
    </row>
  </sheetData>
  <sheetProtection/>
  <mergeCells count="5">
    <mergeCell ref="E3:I3"/>
    <mergeCell ref="A4:I4"/>
    <mergeCell ref="A6:I6"/>
    <mergeCell ref="H1:I1"/>
    <mergeCell ref="G2:I2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 xml:space="preserve">&amp;C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A20" sqref="A20"/>
    </sheetView>
  </sheetViews>
  <sheetFormatPr defaultColWidth="8.796875" defaultRowHeight="14.25"/>
  <cols>
    <col min="2" max="2" width="22.3984375" style="0" customWidth="1"/>
    <col min="3" max="3" width="9.09765625" style="0" bestFit="1" customWidth="1"/>
    <col min="4" max="4" width="11.5" style="0" bestFit="1" customWidth="1"/>
    <col min="5" max="5" width="12.8984375" style="0" customWidth="1"/>
    <col min="6" max="11" width="9.09765625" style="0" bestFit="1" customWidth="1"/>
  </cols>
  <sheetData>
    <row r="1" spans="7:11" ht="31.5" customHeight="1">
      <c r="G1" s="47" t="s">
        <v>32</v>
      </c>
      <c r="H1" s="47"/>
      <c r="I1" s="47"/>
      <c r="J1" s="47"/>
      <c r="K1" s="47"/>
    </row>
    <row r="2" spans="1:11" ht="16.5" thickBo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thickBot="1">
      <c r="A3" s="1" t="s">
        <v>1</v>
      </c>
      <c r="B3" s="4" t="s">
        <v>2</v>
      </c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5">
        <v>2013</v>
      </c>
      <c r="J3" s="5">
        <v>2014</v>
      </c>
      <c r="K3" s="5">
        <v>2015</v>
      </c>
    </row>
    <row r="4" spans="1:11" ht="19.5" thickBot="1">
      <c r="A4" s="2" t="s">
        <v>3</v>
      </c>
      <c r="B4" s="6" t="s">
        <v>4</v>
      </c>
      <c r="C4" s="9">
        <v>8872</v>
      </c>
      <c r="D4" s="9">
        <f>SUM(D5:D10)</f>
        <v>9631</v>
      </c>
      <c r="E4" s="9">
        <f>SUM(E5:E10)</f>
        <v>9233885</v>
      </c>
      <c r="F4" s="9">
        <v>9900</v>
      </c>
      <c r="G4" s="9">
        <v>9860</v>
      </c>
      <c r="H4" s="9">
        <v>9760</v>
      </c>
      <c r="I4" s="9">
        <v>9760</v>
      </c>
      <c r="J4" s="9">
        <v>9760</v>
      </c>
      <c r="K4" s="9">
        <v>9760</v>
      </c>
    </row>
    <row r="5" spans="1:11" ht="19.5" thickBot="1">
      <c r="A5" s="3" t="s">
        <v>5</v>
      </c>
      <c r="B5" s="7" t="s">
        <v>6</v>
      </c>
      <c r="C5" s="8">
        <v>1323</v>
      </c>
      <c r="D5" s="8">
        <v>2490</v>
      </c>
      <c r="E5" s="8">
        <v>2397217</v>
      </c>
      <c r="F5" s="8">
        <v>2490</v>
      </c>
      <c r="G5" s="8">
        <v>2500</v>
      </c>
      <c r="H5" s="8">
        <v>2400</v>
      </c>
      <c r="I5" s="8">
        <v>2400</v>
      </c>
      <c r="J5" s="8">
        <v>2400</v>
      </c>
      <c r="K5" s="8">
        <v>2400</v>
      </c>
    </row>
    <row r="6" spans="1:11" ht="19.5" thickBot="1">
      <c r="A6" s="3" t="s">
        <v>7</v>
      </c>
      <c r="B6" s="7" t="s">
        <v>8</v>
      </c>
      <c r="C6" s="10">
        <v>451</v>
      </c>
      <c r="D6" s="8">
        <v>480</v>
      </c>
      <c r="E6" s="8">
        <v>200000</v>
      </c>
      <c r="F6" s="10">
        <v>300</v>
      </c>
      <c r="G6" s="10">
        <v>300</v>
      </c>
      <c r="H6" s="10">
        <v>300</v>
      </c>
      <c r="I6" s="10">
        <v>300</v>
      </c>
      <c r="J6" s="10">
        <v>300</v>
      </c>
      <c r="K6" s="10">
        <v>300</v>
      </c>
    </row>
    <row r="7" spans="1:11" ht="45.75" thickBot="1">
      <c r="A7" s="3">
        <v>3</v>
      </c>
      <c r="B7" s="7" t="s">
        <v>9</v>
      </c>
      <c r="C7" s="8">
        <v>1237</v>
      </c>
      <c r="D7" s="8">
        <v>1197</v>
      </c>
      <c r="E7" s="8">
        <v>1279295</v>
      </c>
      <c r="F7" s="8">
        <v>1360</v>
      </c>
      <c r="G7" s="8">
        <v>1460</v>
      </c>
      <c r="H7" s="8">
        <v>1460</v>
      </c>
      <c r="I7" s="8">
        <v>1460</v>
      </c>
      <c r="J7" s="8">
        <v>1460</v>
      </c>
      <c r="K7" s="8">
        <v>1460</v>
      </c>
    </row>
    <row r="8" spans="1:11" ht="19.5" thickBot="1">
      <c r="A8" s="3" t="s">
        <v>10</v>
      </c>
      <c r="B8" s="7" t="s">
        <v>11</v>
      </c>
      <c r="C8" s="10" t="s">
        <v>12</v>
      </c>
      <c r="D8" s="8">
        <v>3749</v>
      </c>
      <c r="E8" s="8">
        <v>3730946</v>
      </c>
      <c r="F8" s="8">
        <v>3850</v>
      </c>
      <c r="G8" s="8">
        <v>3900</v>
      </c>
      <c r="H8" s="8">
        <v>3900</v>
      </c>
      <c r="I8" s="8">
        <v>3900</v>
      </c>
      <c r="J8" s="8">
        <v>3900</v>
      </c>
      <c r="K8" s="8">
        <v>3900</v>
      </c>
    </row>
    <row r="9" spans="1:11" ht="19.5" thickBot="1">
      <c r="A9" s="3">
        <v>5</v>
      </c>
      <c r="B9" s="7" t="s">
        <v>13</v>
      </c>
      <c r="C9" s="8">
        <v>1368</v>
      </c>
      <c r="D9" s="8">
        <v>1418</v>
      </c>
      <c r="E9" s="8">
        <v>1466427</v>
      </c>
      <c r="F9" s="8">
        <v>1450</v>
      </c>
      <c r="G9" s="8">
        <v>1450</v>
      </c>
      <c r="H9" s="8">
        <v>1450</v>
      </c>
      <c r="I9" s="8">
        <v>1450</v>
      </c>
      <c r="J9" s="8">
        <v>1450</v>
      </c>
      <c r="K9" s="8">
        <v>1450</v>
      </c>
    </row>
    <row r="10" spans="1:11" ht="19.5" thickBot="1">
      <c r="A10" s="3" t="s">
        <v>14</v>
      </c>
      <c r="B10" s="7" t="s">
        <v>15</v>
      </c>
      <c r="C10" s="8">
        <v>1009</v>
      </c>
      <c r="D10" s="8">
        <v>297</v>
      </c>
      <c r="E10" s="8">
        <v>160000</v>
      </c>
      <c r="F10" s="10">
        <v>450</v>
      </c>
      <c r="G10" s="10">
        <v>250</v>
      </c>
      <c r="H10" s="10">
        <v>250</v>
      </c>
      <c r="I10" s="10">
        <v>250</v>
      </c>
      <c r="J10" s="10">
        <v>250</v>
      </c>
      <c r="K10" s="10">
        <v>250</v>
      </c>
    </row>
    <row r="11" spans="1:11" ht="19.5" thickBot="1">
      <c r="A11" s="2" t="s">
        <v>16</v>
      </c>
      <c r="B11" s="6" t="s">
        <v>17</v>
      </c>
      <c r="C11" s="9">
        <v>8265</v>
      </c>
      <c r="D11" s="9">
        <f>SUM(D12:D13)</f>
        <v>9670</v>
      </c>
      <c r="E11" s="9">
        <f>SUM(E12:E13)</f>
        <v>11473189</v>
      </c>
      <c r="F11" s="9">
        <v>10350</v>
      </c>
      <c r="G11" s="9">
        <v>8600</v>
      </c>
      <c r="H11" s="9">
        <v>8550</v>
      </c>
      <c r="I11" s="9">
        <v>8550</v>
      </c>
      <c r="J11" s="9">
        <v>8600</v>
      </c>
      <c r="K11" s="9">
        <v>8600</v>
      </c>
    </row>
    <row r="12" spans="1:11" ht="19.5" thickBot="1">
      <c r="A12" s="3" t="s">
        <v>5</v>
      </c>
      <c r="B12" s="7" t="s">
        <v>18</v>
      </c>
      <c r="C12" s="8">
        <v>7582</v>
      </c>
      <c r="D12" s="8">
        <v>8457</v>
      </c>
      <c r="E12" s="8">
        <v>8495189</v>
      </c>
      <c r="F12" s="8">
        <v>7600</v>
      </c>
      <c r="G12" s="8">
        <v>8600</v>
      </c>
      <c r="H12" s="8">
        <v>8550</v>
      </c>
      <c r="I12" s="8">
        <v>8550</v>
      </c>
      <c r="J12" s="8">
        <v>8600</v>
      </c>
      <c r="K12" s="8">
        <v>8600</v>
      </c>
    </row>
    <row r="13" spans="1:11" ht="19.5" thickBot="1">
      <c r="A13" s="3" t="s">
        <v>7</v>
      </c>
      <c r="B13" s="7" t="s">
        <v>19</v>
      </c>
      <c r="C13" s="10">
        <v>683</v>
      </c>
      <c r="D13" s="8">
        <v>1213</v>
      </c>
      <c r="E13" s="8">
        <v>2978000</v>
      </c>
      <c r="F13" s="8">
        <v>2750</v>
      </c>
      <c r="G13" s="10"/>
      <c r="H13" s="10"/>
      <c r="I13" s="10"/>
      <c r="J13" s="10"/>
      <c r="K13" s="10"/>
    </row>
    <row r="14" spans="1:11" ht="18.75" customHeight="1" thickBot="1">
      <c r="A14" s="19" t="s">
        <v>20</v>
      </c>
      <c r="B14" s="13" t="s">
        <v>21</v>
      </c>
      <c r="C14" s="17">
        <f>C4-C11</f>
        <v>607</v>
      </c>
      <c r="D14" s="17">
        <f>D4-D11</f>
        <v>-39</v>
      </c>
      <c r="E14" s="17">
        <f>E4-E11</f>
        <v>-2239304</v>
      </c>
      <c r="F14" s="18">
        <v>-450</v>
      </c>
      <c r="G14" s="17"/>
      <c r="H14" s="17"/>
      <c r="I14" s="17"/>
      <c r="J14" s="17"/>
      <c r="K14" s="17"/>
    </row>
    <row r="15" spans="1:11" ht="19.5" thickBot="1">
      <c r="A15" s="2" t="s">
        <v>22</v>
      </c>
      <c r="B15" s="6" t="s">
        <v>23</v>
      </c>
      <c r="C15" s="10">
        <v>220</v>
      </c>
      <c r="D15" s="11">
        <v>200</v>
      </c>
      <c r="E15" s="9">
        <v>3175000</v>
      </c>
      <c r="F15" s="9">
        <v>1459</v>
      </c>
      <c r="G15" s="11"/>
      <c r="H15" s="11"/>
      <c r="I15" s="11"/>
      <c r="J15" s="11"/>
      <c r="K15" s="11"/>
    </row>
    <row r="16" spans="1:11" ht="19.5" thickBot="1">
      <c r="A16" s="2" t="s">
        <v>24</v>
      </c>
      <c r="B16" s="6" t="s">
        <v>25</v>
      </c>
      <c r="C16" s="10">
        <v>827</v>
      </c>
      <c r="D16" s="11">
        <v>861</v>
      </c>
      <c r="E16" s="9">
        <f>E17</f>
        <v>935696</v>
      </c>
      <c r="F16" s="9">
        <v>1009</v>
      </c>
      <c r="G16" s="9"/>
      <c r="H16" s="9"/>
      <c r="I16" s="9"/>
      <c r="J16" s="9"/>
      <c r="K16" s="11"/>
    </row>
    <row r="17" spans="1:11" ht="30.75" thickBot="1">
      <c r="A17" s="3" t="s">
        <v>5</v>
      </c>
      <c r="B17" s="7" t="s">
        <v>26</v>
      </c>
      <c r="C17" s="10">
        <v>827</v>
      </c>
      <c r="D17" s="10">
        <v>861</v>
      </c>
      <c r="E17" s="8">
        <v>935696</v>
      </c>
      <c r="F17" s="8">
        <v>1009</v>
      </c>
      <c r="G17" s="8"/>
      <c r="H17" s="8">
        <v>1100</v>
      </c>
      <c r="I17" s="10"/>
      <c r="J17" s="8"/>
      <c r="K17" s="10"/>
    </row>
    <row r="18" spans="1:11" ht="30.75" thickBot="1">
      <c r="A18" s="3" t="s">
        <v>7</v>
      </c>
      <c r="B18" s="7" t="s">
        <v>27</v>
      </c>
      <c r="C18" s="10">
        <v>170</v>
      </c>
      <c r="D18" s="10">
        <v>180</v>
      </c>
      <c r="E18" s="8">
        <v>200000</v>
      </c>
      <c r="F18" s="10">
        <v>180</v>
      </c>
      <c r="G18" s="10">
        <v>170</v>
      </c>
      <c r="H18" s="10">
        <v>150</v>
      </c>
      <c r="I18" s="10">
        <v>100</v>
      </c>
      <c r="J18" s="10">
        <v>80</v>
      </c>
      <c r="K18" s="10">
        <v>50</v>
      </c>
    </row>
    <row r="19" spans="1:11" ht="30.75" thickBot="1">
      <c r="A19" s="3" t="s">
        <v>28</v>
      </c>
      <c r="B19" s="7" t="s">
        <v>31</v>
      </c>
      <c r="C19" s="10"/>
      <c r="D19" s="11"/>
      <c r="E19" s="11"/>
      <c r="F19" s="11"/>
      <c r="G19" s="11"/>
      <c r="H19" s="11"/>
      <c r="I19" s="11"/>
      <c r="J19" s="11"/>
      <c r="K19" s="11"/>
    </row>
    <row r="20" spans="1:11" ht="24.75" customHeight="1" thickBot="1">
      <c r="A20" s="2" t="s">
        <v>29</v>
      </c>
      <c r="B20" s="14" t="s">
        <v>30</v>
      </c>
      <c r="C20" s="15">
        <v>3186</v>
      </c>
      <c r="D20" s="15">
        <f>C20-D14</f>
        <v>3225</v>
      </c>
      <c r="E20" s="15">
        <f>D20-E14</f>
        <v>2242529</v>
      </c>
      <c r="F20" s="15">
        <v>5219</v>
      </c>
      <c r="G20" s="15">
        <v>4119</v>
      </c>
      <c r="H20" s="15">
        <v>3019</v>
      </c>
      <c r="I20" s="15">
        <v>1919</v>
      </c>
      <c r="J20" s="16">
        <v>819</v>
      </c>
      <c r="K20" s="16"/>
    </row>
    <row r="24" ht="14.25">
      <c r="G24" s="12"/>
    </row>
  </sheetData>
  <sheetProtection/>
  <mergeCells count="2">
    <mergeCell ref="A2:K2"/>
    <mergeCell ref="G1:K1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 xml:space="preserve">&amp;C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2009-02-26T06:29:46Z</cp:lastPrinted>
  <dcterms:created xsi:type="dcterms:W3CDTF">2009-01-12T08:32:46Z</dcterms:created>
  <dcterms:modified xsi:type="dcterms:W3CDTF">2009-02-26T06:30:28Z</dcterms:modified>
  <cp:category/>
  <cp:version/>
  <cp:contentType/>
  <cp:contentStatus/>
</cp:coreProperties>
</file>