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'Arkusz1'!$A$1:$I$398</definedName>
    <definedName name="_xlnm.Print_Titles" localSheetId="0">'Arkusz1'!$3:$6</definedName>
  </definedNames>
  <calcPr fullCalcOnLoad="1"/>
</workbook>
</file>

<file path=xl/sharedStrings.xml><?xml version="1.0" encoding="utf-8"?>
<sst xmlns="http://schemas.openxmlformats.org/spreadsheetml/2006/main" count="464" uniqueCount="185">
  <si>
    <t>Wykonanie planu wydatków budżetowych w 2008 r.</t>
  </si>
  <si>
    <t>Dział</t>
  </si>
  <si>
    <t xml:space="preserve">§ </t>
  </si>
  <si>
    <t>Treść</t>
  </si>
  <si>
    <t>Plan  w zł</t>
  </si>
  <si>
    <t>ogółem</t>
  </si>
  <si>
    <t xml:space="preserve">zadania                własne </t>
  </si>
  <si>
    <t>kwota w zł</t>
  </si>
  <si>
    <t>010</t>
  </si>
  <si>
    <t>ROLNICTWO I ŁOWIECTWO</t>
  </si>
  <si>
    <t>01010</t>
  </si>
  <si>
    <t>Infrastruktura wodociągowa</t>
  </si>
  <si>
    <t>Wydatki inwestycyjne jednostek budżetowych</t>
  </si>
  <si>
    <t>01030</t>
  </si>
  <si>
    <t>Izby rolnicze</t>
  </si>
  <si>
    <t>Wpłaty gmin na rzecz izb rolniczych w wysokości 2 % uzyskanych wpływów z podatku rolnego</t>
  </si>
  <si>
    <t>Zakup usług pozostałych</t>
  </si>
  <si>
    <t>01095</t>
  </si>
  <si>
    <t>Pozostała działalność</t>
  </si>
  <si>
    <t>Różne opłaty i składki</t>
  </si>
  <si>
    <t>400</t>
  </si>
  <si>
    <t>40001</t>
  </si>
  <si>
    <t>Dostarczenie ciepla</t>
  </si>
  <si>
    <t>Nagrody i 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</si>
  <si>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</si>
  <si>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</si>
  <si>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</si>
  <si>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</si>
  <si>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</si>
  <si>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</si>
  <si>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usług zdrowotnych</t>
  </si>
  <si>
    <t>Odpisy na zakładowy fundusz świadczeń socjalnych</t>
  </si>
  <si>
    <t>40002</t>
  </si>
  <si>
    <t>Dostarczenie wody</t>
  </si>
  <si>
    <t>Zakup energii</t>
  </si>
  <si>
    <t>Opłaty z tytułu zakupu usług telekomunikacyjnych telefonii stacjonarnej</t>
  </si>
  <si>
    <t>Podróże służbowe krajowe</t>
  </si>
  <si>
    <t>Wydatki na zakupy inwestycyjne jednostek budżetowych</t>
  </si>
  <si>
    <t>600</t>
  </si>
  <si>
    <t>TRANSPORT I ŁĄCZNOŚĆ</t>
  </si>
  <si>
    <t xml:space="preserve">Lokalny transport zbiorowy </t>
  </si>
  <si>
    <t>60014</t>
  </si>
  <si>
    <t>Drogi publiczne powiatowe</t>
  </si>
  <si>
    <t>Drogi publiczne gminne</t>
  </si>
  <si>
    <t>60017</t>
  </si>
  <si>
    <t>Drogi wewnętrzne</t>
  </si>
  <si>
    <t>60078</t>
  </si>
  <si>
    <t>Usuwanie skutków klęsk żywiołowych</t>
  </si>
  <si>
    <t>700</t>
  </si>
  <si>
    <t>GOSPODARKA MIESZKANIOWA</t>
  </si>
  <si>
    <t>Gospodarka gruntami i nieruchomościami</t>
  </si>
  <si>
    <t>Różne wydatki na rzecz osób fizycznych</t>
  </si>
  <si>
    <t xml:space="preserve">Zakup usług remontowych </t>
  </si>
  <si>
    <t>Opłaty na rzecz budżetów jednostek samorzadu terytorialnego</t>
  </si>
  <si>
    <t>Kary i odszkodowania wypłacane na rzecz osób prawnych i innych jednostek organizacyjnych</t>
  </si>
  <si>
    <t>Koszty postępowania sądowego i prokuratorskiego</t>
  </si>
  <si>
    <t>710</t>
  </si>
  <si>
    <t>DZIAŁALNOŚĆ USŁUGOWA</t>
  </si>
  <si>
    <t>Plany zagospodarowania przestrzennego</t>
  </si>
  <si>
    <t>Cmentarze</t>
  </si>
  <si>
    <t>750</t>
  </si>
  <si>
    <t>ADMINISTRACJA PUBLICZNA</t>
  </si>
  <si>
    <t>Urzędy wojewódzkie</t>
  </si>
  <si>
    <t>Zakup akcesoriów komputerowych, w tym programów i licencji</t>
  </si>
  <si>
    <t>Rady gmin</t>
  </si>
  <si>
    <t>Szkolenia pracowników niebędących członkami korpusu służby cywilnej</t>
  </si>
  <si>
    <t>Urzędy gmin (miast i miast na prawach powiatu)</t>
  </si>
  <si>
    <t>Wynagrodzenia agencyjno-prowizyjne</t>
  </si>
  <si>
    <t>Zakup usług dostępu do sieci internet</t>
  </si>
  <si>
    <t>Opłaty z tytułu zakupu usług telekomunikacyjnych telefonii komórkowej</t>
  </si>
  <si>
    <t>Zakup materiałów papierniczych do sprzętu drukarskiego i urządzeń kserograficznych</t>
  </si>
  <si>
    <t>75075</t>
  </si>
  <si>
    <t xml:space="preserve">Pozostała działalność </t>
  </si>
  <si>
    <t>Pozostała działalność składki na związki i stowarzyszenia</t>
  </si>
  <si>
    <t>Urzędy naczelnych organów władzy państwowej, kontroli i ochrony prawa</t>
  </si>
  <si>
    <t>752</t>
  </si>
  <si>
    <t>OBRONA CYWILNA</t>
  </si>
  <si>
    <t>75212</t>
  </si>
  <si>
    <t>Obrona cywilna</t>
  </si>
  <si>
    <t>754</t>
  </si>
  <si>
    <t>BEZPIECZEŃSTWO PUBLICZNE I OCHRONA PRZECIWPOŻAROWA</t>
  </si>
  <si>
    <t>75411</t>
  </si>
  <si>
    <t>Komendy powiatowe Państwowej Straży Pożarnej</t>
  </si>
  <si>
    <t>Wpływy z tytułu pomocy finansowej udzielanej między jednostkami samorządu terytorialnego na dofinansowanie własnych zadań inwestycyjnych i zakupów inwestycyjnych</t>
  </si>
  <si>
    <t>Ochotnicze straże pożarne</t>
  </si>
  <si>
    <t>Dotacja celowa z budżetu na finansowanie lub dofinansowanie zadań zleconych do realizacji stowarzyszeniom</t>
  </si>
  <si>
    <t>Podatek od nieruchomości</t>
  </si>
  <si>
    <t xml:space="preserve">Zakup materiałów i wyposażenia </t>
  </si>
  <si>
    <t>75421</t>
  </si>
  <si>
    <t>Zarządzanie kryzysowe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</si>
  <si>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</si>
  <si>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</si>
  <si>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</si>
  <si>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samorzadu terytorialnego na podstawie ustaw</t>
  </si>
  <si>
    <t>Różne rozliczenia finansowe</t>
  </si>
  <si>
    <t>Pobór podatków, opłat i niepodatkowych należności budżetowych</t>
  </si>
  <si>
    <t>757</t>
  </si>
  <si>
    <t>OBSŁUGA DŁUGU PUBLICZNEGO</t>
  </si>
  <si>
    <t xml:space="preserve">Odsetki i dyskonto od krajowych skarbowych papierów wartościowych oraz pożyczek i kredytów </t>
  </si>
  <si>
    <t>758</t>
  </si>
  <si>
    <t>RÓŻNE ROZLICZENIA</t>
  </si>
  <si>
    <t>75814</t>
  </si>
  <si>
    <t>801</t>
  </si>
  <si>
    <t>OŚWIATA I WYCHOWANIE</t>
  </si>
  <si>
    <t>80113</t>
  </si>
  <si>
    <t>Opłaty na rzecz budżetów jednostek samorządu terytorialnego</t>
  </si>
  <si>
    <t>80195</t>
  </si>
  <si>
    <t>851</t>
  </si>
  <si>
    <t>OCHRONA ZDROWIA</t>
  </si>
  <si>
    <t>Zwalczanie narkomanii</t>
  </si>
  <si>
    <t>POMOC SPOŁECZNA</t>
  </si>
  <si>
    <t>85202</t>
  </si>
  <si>
    <t>Domy pomocy społecznej</t>
  </si>
  <si>
    <t>Zakup usług przez jednostki samorządu terytorialnegood innych jednostek samorządu terytorialnego</t>
  </si>
  <si>
    <t>Świadczenia społeczne</t>
  </si>
  <si>
    <t>900</t>
  </si>
  <si>
    <t>GOSPODARKA KOMUNALNA                         I OCHRONA ŚRODOWISKA</t>
  </si>
  <si>
    <t>90001</t>
  </si>
  <si>
    <t>Gospodarka ściekowa i ochrona wód</t>
  </si>
  <si>
    <t>Oświetlenie ulic, placów i dróg</t>
  </si>
  <si>
    <t>921</t>
  </si>
  <si>
    <t>KULTURA I OCHRONA DZIEDZICTWA NARODOWEGO</t>
  </si>
  <si>
    <t xml:space="preserve">Biblioteki </t>
  </si>
  <si>
    <t>Dotacja podmiotowa z budżetu dla instytucji kultury</t>
  </si>
  <si>
    <t>92195</t>
  </si>
  <si>
    <t>926</t>
  </si>
  <si>
    <t>KULTURA FIZYCZNA I SPORT</t>
  </si>
  <si>
    <t>Obiekty sportowe</t>
  </si>
  <si>
    <t>Zadania w zakresie kultury fizycznej                                         i sportu</t>
  </si>
  <si>
    <t>OGÓŁEM</t>
  </si>
  <si>
    <t>w tym zadania zlecone</t>
  </si>
  <si>
    <t>Wykonanie w zł</t>
  </si>
  <si>
    <t xml:space="preserve">WYTWARZANIE I ZAOPATRYWANIE W ENERGIĘ ELEKTR., GAZ I WODĘ </t>
  </si>
  <si>
    <t>% wyko-nania planu (kol.7/5)</t>
  </si>
  <si>
    <t>92116</t>
  </si>
  <si>
    <t>Pozostałe wydatki obronne</t>
  </si>
  <si>
    <t>75647</t>
  </si>
  <si>
    <t>80101</t>
  </si>
  <si>
    <t>Szkoły podstawowe</t>
  </si>
  <si>
    <t>80104</t>
  </si>
  <si>
    <t>Gimnazja</t>
  </si>
  <si>
    <t>Przedszkola</t>
  </si>
  <si>
    <t>80110</t>
  </si>
  <si>
    <t>Rozdz</t>
  </si>
  <si>
    <t>Dowożenie uczniów do szkół</t>
  </si>
  <si>
    <t>80114</t>
  </si>
  <si>
    <t>80148</t>
  </si>
  <si>
    <t>85153</t>
  </si>
  <si>
    <t>852</t>
  </si>
  <si>
    <t>85212</t>
  </si>
  <si>
    <t>85214</t>
  </si>
  <si>
    <t>85215</t>
  </si>
  <si>
    <t>85219</t>
  </si>
  <si>
    <t>85295</t>
  </si>
  <si>
    <t>854</t>
  </si>
  <si>
    <t>85401</t>
  </si>
  <si>
    <t>85415</t>
  </si>
  <si>
    <t>90015</t>
  </si>
  <si>
    <t>92109</t>
  </si>
  <si>
    <t>92601</t>
  </si>
  <si>
    <t>92605</t>
  </si>
  <si>
    <t>92695</t>
  </si>
  <si>
    <t xml:space="preserve">Domy i ośrodki kultury, świetlice i kluby </t>
  </si>
  <si>
    <t>Załącznik nr 5</t>
  </si>
  <si>
    <t>Zakup pomocy naukowych, dydaktycznych i książek</t>
  </si>
  <si>
    <t>dotacje celowe przekazane gminie na zadania bieżące realizowane na podstawie porozumień (umów) między j.s.t.</t>
  </si>
  <si>
    <t>Stypendia dla uczniów</t>
  </si>
  <si>
    <t>Składki na ubezpieczenia zdrowotne</t>
  </si>
  <si>
    <t>Opłaty za administrowanie i czynsze za budynki, lokale i pomieszczenia garażowe</t>
  </si>
  <si>
    <t>Pomoc materialna dla uczniów</t>
  </si>
  <si>
    <t>Świetlice szkolne</t>
  </si>
  <si>
    <t>EDUKACYJNA OPIEKA WYCHOWAWCZA</t>
  </si>
  <si>
    <t>Ośrodki pomocy społecznej</t>
  </si>
  <si>
    <t>Dodatki mieszkaniowe</t>
  </si>
  <si>
    <t>Zasiłki , pomoc w naturze oraz składki na ubezpieczenia emerytalne i rentowe</t>
  </si>
  <si>
    <t>Świadczenia rodzinne, zaliczka alimentacyjna oraz składki na ubezpieczenia emerytlne i rentowe z ubezpieczenia społecznego</t>
  </si>
  <si>
    <t>Stołówki szkolne</t>
  </si>
  <si>
    <t>Zespoły obsługi ekonomiczno - adminiostracyjnej szkół</t>
  </si>
  <si>
    <t>Odpis na PFRON</t>
  </si>
  <si>
    <t>Odpis na ZFŚS</t>
  </si>
  <si>
    <t>Przeciwdziałanie alkoholizmowi</t>
  </si>
  <si>
    <t>Składki na ubezpieczenie zdrowotne opłacane za osoby pobierające niektóre śwoiadczenia z pomocy społecznej</t>
  </si>
  <si>
    <t>80146</t>
  </si>
  <si>
    <t>Dokształcanie i doskonalenie nauczycieli</t>
  </si>
  <si>
    <t>Doatkowe wynagrodzenie roczne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</si>
</sst>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6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51" applyFont="1">
      <alignment/>
      <protection/>
    </xf>
    <xf numFmtId="0" fontId="4" fillId="0" borderId="0" xfId="51" applyFont="1" applyFill="1" applyAlignment="1">
      <alignment vertical="top"/>
      <protection/>
    </xf>
    <xf numFmtId="0" fontId="5" fillId="0" borderId="10" xfId="51" applyFont="1" applyBorder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49" fontId="6" fillId="0" borderId="12" xfId="51" applyNumberFormat="1" applyFont="1" applyFill="1" applyBorder="1" applyAlignment="1">
      <alignment horizontal="center"/>
      <protection/>
    </xf>
    <xf numFmtId="49" fontId="6" fillId="0" borderId="13" xfId="51" applyNumberFormat="1" applyFont="1" applyFill="1" applyBorder="1" applyAlignment="1">
      <alignment horizontal="center" wrapText="1"/>
      <protection/>
    </xf>
    <xf numFmtId="0" fontId="6" fillId="0" borderId="12" xfId="51" applyFont="1" applyFill="1" applyBorder="1" applyAlignment="1">
      <alignment horizontal="center" wrapText="1"/>
      <protection/>
    </xf>
    <xf numFmtId="0" fontId="6" fillId="0" borderId="12" xfId="51" applyFont="1" applyFill="1" applyBorder="1" applyAlignment="1">
      <alignment wrapText="1"/>
      <protection/>
    </xf>
    <xf numFmtId="4" fontId="6" fillId="0" borderId="12" xfId="51" applyNumberFormat="1" applyFont="1" applyFill="1" applyBorder="1" applyAlignment="1">
      <alignment/>
      <protection/>
    </xf>
    <xf numFmtId="4" fontId="6" fillId="0" borderId="12" xfId="51" applyNumberFormat="1" applyFont="1" applyFill="1" applyBorder="1" applyAlignment="1">
      <alignment wrapText="1"/>
      <protection/>
    </xf>
    <xf numFmtId="49" fontId="6" fillId="0" borderId="11" xfId="51" applyNumberFormat="1" applyFont="1" applyFill="1" applyBorder="1" applyAlignment="1">
      <alignment horizontal="center"/>
      <protection/>
    </xf>
    <xf numFmtId="0" fontId="6" fillId="0" borderId="11" xfId="51" applyFont="1" applyFill="1" applyBorder="1" applyAlignment="1">
      <alignment horizontal="center" wrapText="1"/>
      <protection/>
    </xf>
    <xf numFmtId="0" fontId="6" fillId="0" borderId="11" xfId="51" applyFont="1" applyFill="1" applyBorder="1" applyAlignment="1">
      <alignment wrapText="1"/>
      <protection/>
    </xf>
    <xf numFmtId="4" fontId="6" fillId="0" borderId="11" xfId="51" applyNumberFormat="1" applyFont="1" applyFill="1" applyBorder="1" applyAlignment="1">
      <alignment/>
      <protection/>
    </xf>
    <xf numFmtId="49" fontId="4" fillId="0" borderId="11" xfId="51" applyNumberFormat="1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 vertical="top" wrapText="1"/>
      <protection/>
    </xf>
    <xf numFmtId="0" fontId="4" fillId="0" borderId="11" xfId="51" applyFont="1" applyFill="1" applyBorder="1" applyAlignment="1">
      <alignment wrapText="1"/>
      <protection/>
    </xf>
    <xf numFmtId="4" fontId="4" fillId="0" borderId="12" xfId="51" applyNumberFormat="1" applyFont="1" applyFill="1" applyBorder="1" applyAlignment="1">
      <alignment/>
      <protection/>
    </xf>
    <xf numFmtId="4" fontId="4" fillId="0" borderId="11" xfId="51" applyNumberFormat="1" applyFont="1" applyFill="1" applyBorder="1" applyAlignment="1">
      <alignment/>
      <protection/>
    </xf>
    <xf numFmtId="0" fontId="7" fillId="0" borderId="11" xfId="51" applyFont="1" applyFill="1" applyBorder="1" applyAlignment="1">
      <alignment horizontal="center" wrapText="1"/>
      <protection/>
    </xf>
    <xf numFmtId="0" fontId="7" fillId="0" borderId="11" xfId="51" applyFont="1" applyFill="1" applyBorder="1" applyAlignment="1">
      <alignment wrapText="1"/>
      <protection/>
    </xf>
    <xf numFmtId="4" fontId="7" fillId="0" borderId="12" xfId="51" applyNumberFormat="1" applyFont="1" applyFill="1" applyBorder="1" applyAlignment="1">
      <alignment/>
      <protection/>
    </xf>
    <xf numFmtId="4" fontId="7" fillId="0" borderId="11" xfId="51" applyNumberFormat="1" applyFont="1" applyFill="1" applyBorder="1" applyAlignment="1">
      <alignment/>
      <protection/>
    </xf>
    <xf numFmtId="0" fontId="6" fillId="0" borderId="11" xfId="51" applyFont="1" applyFill="1" applyBorder="1" applyAlignment="1">
      <alignment horizontal="center" vertical="top" wrapText="1"/>
      <protection/>
    </xf>
    <xf numFmtId="0" fontId="7" fillId="0" borderId="11" xfId="51" applyFont="1" applyFill="1" applyBorder="1" applyAlignment="1">
      <alignment horizontal="center" vertical="top" wrapText="1"/>
      <protection/>
    </xf>
    <xf numFmtId="0" fontId="7" fillId="0" borderId="11" xfId="51" applyFont="1" applyFill="1" applyBorder="1" applyAlignment="1">
      <alignment vertical="top" wrapText="1"/>
      <protection/>
    </xf>
    <xf numFmtId="0" fontId="7" fillId="0" borderId="11" xfId="51" applyFont="1" applyFill="1" applyBorder="1" applyAlignment="1">
      <alignment horizontal="left" vertical="top" wrapText="1"/>
      <protection/>
    </xf>
    <xf numFmtId="0" fontId="6" fillId="0" borderId="11" xfId="51" applyFont="1" applyFill="1" applyBorder="1" applyAlignment="1">
      <alignment vertical="top" wrapText="1"/>
      <protection/>
    </xf>
    <xf numFmtId="4" fontId="6" fillId="0" borderId="12" xfId="51" applyNumberFormat="1" applyFont="1" applyFill="1" applyBorder="1" applyAlignment="1">
      <alignment vertical="center"/>
      <protection/>
    </xf>
    <xf numFmtId="4" fontId="4" fillId="0" borderId="12" xfId="51" applyNumberFormat="1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0" fontId="4" fillId="0" borderId="11" xfId="51" applyFont="1" applyFill="1" applyBorder="1" applyAlignment="1">
      <alignment horizontal="center" wrapText="1"/>
      <protection/>
    </xf>
    <xf numFmtId="4" fontId="8" fillId="0" borderId="12" xfId="51" applyNumberFormat="1" applyFont="1" applyFill="1" applyBorder="1" applyAlignment="1">
      <alignment/>
      <protection/>
    </xf>
    <xf numFmtId="4" fontId="8" fillId="0" borderId="11" xfId="51" applyNumberFormat="1" applyFont="1" applyFill="1" applyBorder="1" applyAlignment="1">
      <alignment/>
      <protection/>
    </xf>
    <xf numFmtId="0" fontId="8" fillId="0" borderId="11" xfId="51" applyFont="1" applyFill="1" applyBorder="1" applyAlignment="1">
      <alignment vertical="top" wrapText="1"/>
      <protection/>
    </xf>
    <xf numFmtId="4" fontId="4" fillId="0" borderId="12" xfId="51" applyNumberFormat="1" applyFont="1" applyFill="1" applyBorder="1" applyAlignment="1">
      <alignment wrapText="1"/>
      <protection/>
    </xf>
    <xf numFmtId="49" fontId="4" fillId="0" borderId="12" xfId="51" applyNumberFormat="1" applyFont="1" applyFill="1" applyBorder="1" applyAlignment="1">
      <alignment horizontal="center"/>
      <protection/>
    </xf>
    <xf numFmtId="0" fontId="7" fillId="0" borderId="11" xfId="51" applyFont="1" applyFill="1" applyBorder="1" applyAlignment="1">
      <alignment horizontal="left" wrapText="1"/>
      <protection/>
    </xf>
    <xf numFmtId="0" fontId="7" fillId="0" borderId="11" xfId="51" applyFont="1" applyFill="1" applyBorder="1" applyAlignment="1">
      <alignment vertical="center" wrapText="1"/>
      <protection/>
    </xf>
    <xf numFmtId="0" fontId="7" fillId="0" borderId="11" xfId="5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4" fontId="7" fillId="0" borderId="12" xfId="51" applyNumberFormat="1" applyFont="1" applyFill="1" applyBorder="1" applyAlignment="1">
      <alignment vertical="center"/>
      <protection/>
    </xf>
    <xf numFmtId="4" fontId="7" fillId="0" borderId="11" xfId="51" applyNumberFormat="1" applyFont="1" applyFill="1" applyBorder="1" applyAlignment="1">
      <alignment vertical="center"/>
      <protection/>
    </xf>
    <xf numFmtId="4" fontId="7" fillId="0" borderId="12" xfId="51" applyNumberFormat="1" applyFont="1" applyFill="1" applyBorder="1" applyAlignment="1">
      <alignment vertical="center" wrapText="1"/>
      <protection/>
    </xf>
    <xf numFmtId="4" fontId="7" fillId="0" borderId="12" xfId="51" applyNumberFormat="1" applyFont="1" applyFill="1" applyBorder="1" applyAlignment="1">
      <alignment wrapText="1"/>
      <protection/>
    </xf>
    <xf numFmtId="4" fontId="6" fillId="0" borderId="11" xfId="51" applyNumberFormat="1" applyFont="1" applyFill="1" applyBorder="1" applyAlignment="1">
      <alignment vertical="center"/>
      <protection/>
    </xf>
    <xf numFmtId="0" fontId="6" fillId="0" borderId="11" xfId="51" applyFont="1" applyFill="1" applyBorder="1" applyAlignment="1">
      <alignment vertical="center"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4" fontId="4" fillId="0" borderId="12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top"/>
      <protection/>
    </xf>
    <xf numFmtId="4" fontId="6" fillId="0" borderId="12" xfId="51" applyNumberFormat="1" applyFont="1" applyFill="1" applyBorder="1" applyAlignment="1">
      <alignment vertical="center" wrapText="1"/>
      <protection/>
    </xf>
    <xf numFmtId="49" fontId="6" fillId="0" borderId="11" xfId="51" applyNumberFormat="1" applyFont="1" applyFill="1" applyBorder="1" applyAlignment="1">
      <alignment horizontal="center" vertical="center"/>
      <protection/>
    </xf>
    <xf numFmtId="0" fontId="8" fillId="0" borderId="11" xfId="51" applyFont="1" applyFill="1" applyBorder="1" applyAlignment="1">
      <alignment vertical="center" wrapText="1"/>
      <protection/>
    </xf>
    <xf numFmtId="4" fontId="8" fillId="0" borderId="12" xfId="51" applyNumberFormat="1" applyFont="1" applyFill="1" applyBorder="1" applyAlignment="1">
      <alignment vertical="center"/>
      <protection/>
    </xf>
    <xf numFmtId="4" fontId="8" fillId="0" borderId="12" xfId="51" applyNumberFormat="1" applyFont="1" applyFill="1" applyBorder="1" applyAlignment="1">
      <alignment vertical="center" wrapText="1"/>
      <protection/>
    </xf>
    <xf numFmtId="0" fontId="7" fillId="0" borderId="11" xfId="51" applyFont="1" applyFill="1" applyBorder="1" applyAlignment="1">
      <alignment horizontal="left" vertical="center" wrapText="1"/>
      <protection/>
    </xf>
    <xf numFmtId="4" fontId="8" fillId="0" borderId="12" xfId="51" applyNumberFormat="1" applyFont="1" applyFill="1" applyBorder="1" applyAlignment="1">
      <alignment wrapText="1"/>
      <protection/>
    </xf>
    <xf numFmtId="0" fontId="5" fillId="0" borderId="0" xfId="51" applyFont="1" applyFill="1" applyBorder="1" applyAlignment="1">
      <alignment vertical="center"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" fontId="10" fillId="0" borderId="11" xfId="51" applyNumberFormat="1" applyFont="1" applyFill="1" applyBorder="1" applyAlignment="1">
      <alignment/>
      <protection/>
    </xf>
    <xf numFmtId="4" fontId="13" fillId="0" borderId="12" xfId="51" applyNumberFormat="1" applyFont="1" applyFill="1" applyBorder="1" applyAlignment="1">
      <alignment/>
      <protection/>
    </xf>
    <xf numFmtId="49" fontId="4" fillId="0" borderId="14" xfId="51" applyNumberFormat="1" applyFont="1" applyFill="1" applyBorder="1" applyAlignment="1">
      <alignment horizontal="center"/>
      <protection/>
    </xf>
    <xf numFmtId="0" fontId="7" fillId="0" borderId="14" xfId="51" applyFont="1" applyFill="1" applyBorder="1" applyAlignment="1">
      <alignment horizontal="center" vertical="center" wrapText="1"/>
      <protection/>
    </xf>
    <xf numFmtId="0" fontId="7" fillId="0" borderId="14" xfId="51" applyFont="1" applyFill="1" applyBorder="1" applyAlignment="1">
      <alignment vertical="center" wrapText="1"/>
      <protection/>
    </xf>
    <xf numFmtId="4" fontId="7" fillId="0" borderId="15" xfId="51" applyNumberFormat="1" applyFont="1" applyFill="1" applyBorder="1" applyAlignment="1">
      <alignment vertical="center"/>
      <protection/>
    </xf>
    <xf numFmtId="4" fontId="7" fillId="0" borderId="14" xfId="51" applyNumberFormat="1" applyFont="1" applyFill="1" applyBorder="1" applyAlignment="1">
      <alignment vertical="center"/>
      <protection/>
    </xf>
    <xf numFmtId="4" fontId="7" fillId="0" borderId="15" xfId="51" applyNumberFormat="1" applyFont="1" applyFill="1" applyBorder="1" applyAlignment="1">
      <alignment vertical="center" wrapText="1"/>
      <protection/>
    </xf>
    <xf numFmtId="0" fontId="7" fillId="0" borderId="12" xfId="5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wrapText="1"/>
      <protection/>
    </xf>
    <xf numFmtId="4" fontId="6" fillId="0" borderId="10" xfId="51" applyNumberFormat="1" applyFont="1" applyFill="1" applyBorder="1" applyAlignment="1">
      <alignment/>
      <protection/>
    </xf>
    <xf numFmtId="4" fontId="13" fillId="0" borderId="10" xfId="51" applyNumberFormat="1" applyFont="1" applyFill="1" applyBorder="1" applyAlignment="1">
      <alignment/>
      <protection/>
    </xf>
    <xf numFmtId="4" fontId="12" fillId="0" borderId="10" xfId="51" applyNumberFormat="1" applyFont="1" applyFill="1" applyBorder="1" applyAlignment="1">
      <alignment/>
      <protection/>
    </xf>
    <xf numFmtId="0" fontId="7" fillId="0" borderId="14" xfId="51" applyFont="1" applyFill="1" applyBorder="1" applyAlignment="1">
      <alignment horizontal="center" vertical="top" wrapText="1"/>
      <protection/>
    </xf>
    <xf numFmtId="0" fontId="7" fillId="0" borderId="14" xfId="51" applyFont="1" applyFill="1" applyBorder="1" applyAlignment="1">
      <alignment wrapText="1"/>
      <protection/>
    </xf>
    <xf numFmtId="4" fontId="7" fillId="0" borderId="15" xfId="51" applyNumberFormat="1" applyFont="1" applyFill="1" applyBorder="1" applyAlignment="1">
      <alignment/>
      <protection/>
    </xf>
    <xf numFmtId="4" fontId="7" fillId="0" borderId="14" xfId="51" applyNumberFormat="1" applyFont="1" applyFill="1" applyBorder="1" applyAlignment="1">
      <alignment/>
      <protection/>
    </xf>
    <xf numFmtId="4" fontId="7" fillId="0" borderId="15" xfId="51" applyNumberFormat="1" applyFont="1" applyFill="1" applyBorder="1" applyAlignment="1">
      <alignment wrapText="1"/>
      <protection/>
    </xf>
    <xf numFmtId="0" fontId="7" fillId="0" borderId="12" xfId="51" applyFont="1" applyFill="1" applyBorder="1" applyAlignment="1">
      <alignment horizontal="center" vertical="top" wrapText="1"/>
      <protection/>
    </xf>
    <xf numFmtId="0" fontId="6" fillId="0" borderId="12" xfId="51" applyFont="1" applyFill="1" applyBorder="1" applyAlignment="1">
      <alignment vertical="center" wrapText="1"/>
      <protection/>
    </xf>
    <xf numFmtId="49" fontId="4" fillId="0" borderId="10" xfId="51" applyNumberFormat="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 vertical="top" wrapText="1"/>
      <protection/>
    </xf>
    <xf numFmtId="0" fontId="7" fillId="0" borderId="10" xfId="51" applyFont="1" applyFill="1" applyBorder="1" applyAlignment="1">
      <alignment vertical="center" wrapText="1"/>
      <protection/>
    </xf>
    <xf numFmtId="4" fontId="7" fillId="0" borderId="10" xfId="51" applyNumberFormat="1" applyFont="1" applyFill="1" applyBorder="1" applyAlignment="1">
      <alignment/>
      <protection/>
    </xf>
    <xf numFmtId="4" fontId="7" fillId="0" borderId="10" xfId="51" applyNumberFormat="1" applyFont="1" applyFill="1" applyBorder="1" applyAlignment="1">
      <alignment wrapText="1"/>
      <protection/>
    </xf>
    <xf numFmtId="49" fontId="6" fillId="0" borderId="14" xfId="51" applyNumberFormat="1" applyFont="1" applyFill="1" applyBorder="1" applyAlignment="1">
      <alignment horizontal="center"/>
      <protection/>
    </xf>
    <xf numFmtId="0" fontId="4" fillId="0" borderId="10" xfId="51" applyFont="1" applyFill="1" applyBorder="1" applyAlignment="1">
      <alignment horizontal="center" wrapText="1"/>
      <protection/>
    </xf>
    <xf numFmtId="0" fontId="7" fillId="0" borderId="10" xfId="51" applyFont="1" applyFill="1" applyBorder="1" applyAlignment="1">
      <alignment wrapText="1"/>
      <protection/>
    </xf>
    <xf numFmtId="4" fontId="4" fillId="0" borderId="10" xfId="51" applyNumberFormat="1" applyFont="1" applyFill="1" applyBorder="1" applyAlignment="1">
      <alignment wrapText="1"/>
      <protection/>
    </xf>
    <xf numFmtId="4" fontId="6" fillId="0" borderId="15" xfId="51" applyNumberFormat="1" applyFont="1" applyFill="1" applyBorder="1" applyAlignment="1">
      <alignment wrapText="1"/>
      <protection/>
    </xf>
    <xf numFmtId="4" fontId="7" fillId="0" borderId="10" xfId="51" applyNumberFormat="1" applyFont="1" applyFill="1" applyBorder="1" applyAlignment="1">
      <alignment vertical="center" wrapText="1"/>
      <protection/>
    </xf>
    <xf numFmtId="49" fontId="13" fillId="0" borderId="16" xfId="51" applyNumberFormat="1" applyFont="1" applyFill="1" applyBorder="1" applyAlignment="1">
      <alignment horizontal="right" wrapText="1"/>
      <protection/>
    </xf>
    <xf numFmtId="49" fontId="9" fillId="0" borderId="16" xfId="51" applyNumberFormat="1" applyFont="1" applyFill="1" applyBorder="1" applyAlignment="1">
      <alignment horizontal="right" wrapText="1"/>
      <protection/>
    </xf>
    <xf numFmtId="49" fontId="13" fillId="0" borderId="16" xfId="51" applyNumberFormat="1" applyFont="1" applyFill="1" applyBorder="1" applyAlignment="1">
      <alignment horizontal="right" vertical="top" wrapText="1"/>
      <protection/>
    </xf>
    <xf numFmtId="49" fontId="9" fillId="0" borderId="16" xfId="51" applyNumberFormat="1" applyFont="1" applyFill="1" applyBorder="1" applyAlignment="1">
      <alignment horizontal="right" vertical="top" wrapText="1"/>
      <protection/>
    </xf>
    <xf numFmtId="49" fontId="9" fillId="0" borderId="16" xfId="51" applyNumberFormat="1" applyFont="1" applyFill="1" applyBorder="1" applyAlignment="1">
      <alignment horizontal="center" vertical="top" wrapText="1"/>
      <protection/>
    </xf>
    <xf numFmtId="49" fontId="13" fillId="0" borderId="16" xfId="51" applyNumberFormat="1" applyFont="1" applyFill="1" applyBorder="1" applyAlignment="1">
      <alignment horizontal="center" vertical="top" wrapText="1"/>
      <protection/>
    </xf>
    <xf numFmtId="0" fontId="9" fillId="0" borderId="10" xfId="51" applyFont="1" applyFill="1" applyBorder="1" applyAlignment="1">
      <alignment horizontal="center"/>
      <protection/>
    </xf>
    <xf numFmtId="49" fontId="13" fillId="0" borderId="16" xfId="51" applyNumberFormat="1" applyFont="1" applyFill="1" applyBorder="1" applyAlignment="1">
      <alignment horizontal="center" wrapText="1"/>
      <protection/>
    </xf>
    <xf numFmtId="49" fontId="13" fillId="0" borderId="16" xfId="51" applyNumberFormat="1" applyFont="1" applyFill="1" applyBorder="1" applyAlignment="1">
      <alignment horizontal="right" vertical="center" wrapText="1"/>
      <protection/>
    </xf>
    <xf numFmtId="49" fontId="9" fillId="0" borderId="16" xfId="51" applyNumberFormat="1" applyFont="1" applyFill="1" applyBorder="1" applyAlignment="1">
      <alignment vertical="center"/>
      <protection/>
    </xf>
    <xf numFmtId="49" fontId="13" fillId="0" borderId="16" xfId="51" applyNumberFormat="1" applyFont="1" applyFill="1" applyBorder="1" applyAlignment="1">
      <alignment vertical="center"/>
      <protection/>
    </xf>
    <xf numFmtId="49" fontId="9" fillId="0" borderId="16" xfId="51" applyNumberFormat="1" applyFont="1" applyFill="1" applyBorder="1" applyAlignment="1">
      <alignment horizontal="center" wrapText="1"/>
      <protection/>
    </xf>
    <xf numFmtId="49" fontId="11" fillId="0" borderId="16" xfId="51" applyNumberFormat="1" applyFont="1" applyFill="1" applyBorder="1" applyAlignment="1">
      <alignment horizontal="center" wrapText="1"/>
      <protection/>
    </xf>
    <xf numFmtId="49" fontId="9" fillId="0" borderId="16" xfId="51" applyNumberFormat="1" applyFont="1" applyFill="1" applyBorder="1" applyAlignment="1">
      <alignment horizontal="center" vertical="center" wrapText="1"/>
      <protection/>
    </xf>
    <xf numFmtId="49" fontId="13" fillId="0" borderId="16" xfId="51" applyNumberFormat="1" applyFont="1" applyFill="1" applyBorder="1" applyAlignment="1">
      <alignment horizontal="center" vertical="center" wrapText="1"/>
      <protection/>
    </xf>
    <xf numFmtId="49" fontId="13" fillId="0" borderId="16" xfId="51" applyNumberFormat="1" applyFont="1" applyFill="1" applyBorder="1" applyAlignment="1">
      <alignment horizontal="center" vertical="top"/>
      <protection/>
    </xf>
    <xf numFmtId="49" fontId="9" fillId="0" borderId="17" xfId="51" applyNumberFormat="1" applyFont="1" applyFill="1" applyBorder="1" applyAlignment="1">
      <alignment horizontal="center" vertical="top" wrapText="1"/>
      <protection/>
    </xf>
    <xf numFmtId="49" fontId="9" fillId="0" borderId="10" xfId="51" applyNumberFormat="1" applyFont="1" applyFill="1" applyBorder="1" applyAlignment="1">
      <alignment horizontal="center" vertical="top" wrapText="1"/>
      <protection/>
    </xf>
    <xf numFmtId="49" fontId="13" fillId="0" borderId="13" xfId="51" applyNumberFormat="1" applyFont="1" applyFill="1" applyBorder="1" applyAlignment="1">
      <alignment horizontal="center" vertical="top" wrapText="1"/>
      <protection/>
    </xf>
    <xf numFmtId="49" fontId="13" fillId="0" borderId="17" xfId="51" applyNumberFormat="1" applyFont="1" applyFill="1" applyBorder="1" applyAlignment="1">
      <alignment horizontal="center" vertical="top" wrapText="1"/>
      <protection/>
    </xf>
    <xf numFmtId="49" fontId="13" fillId="0" borderId="10" xfId="51" applyNumberFormat="1" applyFont="1" applyFill="1" applyBorder="1" applyAlignment="1">
      <alignment horizontal="center" vertical="top" wrapText="1"/>
      <protection/>
    </xf>
    <xf numFmtId="0" fontId="5" fillId="0" borderId="15" xfId="51" applyFont="1" applyBorder="1" applyAlignment="1">
      <alignment horizontal="center"/>
      <protection/>
    </xf>
    <xf numFmtId="0" fontId="9" fillId="0" borderId="18" xfId="51" applyFont="1" applyFill="1" applyBorder="1" applyAlignment="1">
      <alignment horizontal="center"/>
      <protection/>
    </xf>
    <xf numFmtId="0" fontId="5" fillId="0" borderId="15" xfId="51" applyFont="1" applyFill="1" applyBorder="1" applyAlignment="1">
      <alignment horizontal="center"/>
      <protection/>
    </xf>
    <xf numFmtId="49" fontId="13" fillId="0" borderId="13" xfId="51" applyNumberFormat="1" applyFont="1" applyFill="1" applyBorder="1" applyAlignment="1">
      <alignment horizontal="center" wrapText="1"/>
      <protection/>
    </xf>
    <xf numFmtId="0" fontId="7" fillId="0" borderId="12" xfId="51" applyFont="1" applyFill="1" applyBorder="1" applyAlignment="1">
      <alignment horizontal="left" vertical="top" wrapText="1"/>
      <protection/>
    </xf>
    <xf numFmtId="0" fontId="13" fillId="0" borderId="10" xfId="51" applyFont="1" applyFill="1" applyBorder="1" applyAlignment="1">
      <alignment horizontal="center"/>
      <protection/>
    </xf>
    <xf numFmtId="4" fontId="6" fillId="0" borderId="10" xfId="51" applyNumberFormat="1" applyFont="1" applyFill="1" applyBorder="1" applyAlignment="1">
      <alignment horizontal="center"/>
      <protection/>
    </xf>
    <xf numFmtId="0" fontId="7" fillId="0" borderId="15" xfId="51" applyFont="1" applyFill="1" applyBorder="1" applyAlignment="1">
      <alignment horizontal="left"/>
      <protection/>
    </xf>
    <xf numFmtId="49" fontId="9" fillId="0" borderId="13" xfId="51" applyNumberFormat="1" applyFont="1" applyFill="1" applyBorder="1" applyAlignment="1">
      <alignment horizontal="center" wrapText="1"/>
      <protection/>
    </xf>
    <xf numFmtId="0" fontId="7" fillId="0" borderId="12" xfId="51" applyFont="1" applyFill="1" applyBorder="1" applyAlignment="1">
      <alignment wrapText="1"/>
      <protection/>
    </xf>
    <xf numFmtId="0" fontId="7" fillId="0" borderId="10" xfId="51" applyFont="1" applyFill="1" applyBorder="1" applyAlignment="1">
      <alignment horizontal="left"/>
      <protection/>
    </xf>
    <xf numFmtId="4" fontId="7" fillId="0" borderId="10" xfId="51" applyNumberFormat="1" applyFont="1" applyFill="1" applyBorder="1" applyAlignment="1">
      <alignment horizontal="center"/>
      <protection/>
    </xf>
    <xf numFmtId="2" fontId="14" fillId="0" borderId="15" xfId="51" applyNumberFormat="1" applyFont="1" applyFill="1" applyBorder="1" applyAlignment="1">
      <alignment horizontal="center"/>
      <protection/>
    </xf>
    <xf numFmtId="0" fontId="14" fillId="0" borderId="15" xfId="51" applyFont="1" applyBorder="1" applyAlignment="1">
      <alignment horizontal="center"/>
      <protection/>
    </xf>
    <xf numFmtId="0" fontId="13" fillId="0" borderId="11" xfId="51" applyFont="1" applyFill="1" applyBorder="1" applyAlignment="1">
      <alignment vertical="top" wrapText="1"/>
      <protection/>
    </xf>
    <xf numFmtId="0" fontId="13" fillId="0" borderId="11" xfId="51" applyFont="1" applyFill="1" applyBorder="1" applyAlignment="1">
      <alignment wrapText="1"/>
      <protection/>
    </xf>
    <xf numFmtId="0" fontId="11" fillId="0" borderId="11" xfId="51" applyFont="1" applyFill="1" applyBorder="1" applyAlignment="1">
      <alignment wrapText="1"/>
      <protection/>
    </xf>
    <xf numFmtId="49" fontId="9" fillId="0" borderId="13" xfId="51" applyNumberFormat="1" applyFont="1" applyFill="1" applyBorder="1" applyAlignment="1">
      <alignment horizontal="center" vertical="top" wrapText="1"/>
      <protection/>
    </xf>
    <xf numFmtId="0" fontId="7" fillId="0" borderId="14" xfId="51" applyFont="1" applyFill="1" applyBorder="1" applyAlignment="1">
      <alignment horizontal="center" wrapText="1"/>
      <protection/>
    </xf>
    <xf numFmtId="0" fontId="14" fillId="0" borderId="11" xfId="51" applyFont="1" applyFill="1" applyBorder="1" applyAlignment="1">
      <alignment vertical="center" wrapText="1"/>
      <protection/>
    </xf>
    <xf numFmtId="0" fontId="7" fillId="0" borderId="15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/>
      <protection/>
    </xf>
    <xf numFmtId="0" fontId="11" fillId="0" borderId="15" xfId="51" applyFont="1" applyFill="1" applyBorder="1" applyAlignment="1">
      <alignment horizontal="center"/>
      <protection/>
    </xf>
    <xf numFmtId="0" fontId="6" fillId="0" borderId="14" xfId="51" applyFont="1" applyFill="1" applyBorder="1" applyAlignment="1">
      <alignment vertical="top" wrapText="1"/>
      <protection/>
    </xf>
    <xf numFmtId="4" fontId="6" fillId="0" borderId="15" xfId="51" applyNumberFormat="1" applyFont="1" applyFill="1" applyBorder="1" applyAlignment="1">
      <alignment/>
      <protection/>
    </xf>
    <xf numFmtId="0" fontId="7" fillId="0" borderId="10" xfId="51" applyFont="1" applyFill="1" applyBorder="1" applyAlignment="1">
      <alignment horizontal="left" vertical="top" wrapText="1"/>
      <protection/>
    </xf>
    <xf numFmtId="0" fontId="7" fillId="0" borderId="12" xfId="51" applyFont="1" applyFill="1" applyBorder="1" applyAlignment="1">
      <alignment horizontal="center" wrapText="1"/>
      <protection/>
    </xf>
    <xf numFmtId="0" fontId="7" fillId="0" borderId="10" xfId="51" applyFont="1" applyFill="1" applyBorder="1" applyAlignment="1">
      <alignment horizontal="center" wrapText="1"/>
      <protection/>
    </xf>
    <xf numFmtId="0" fontId="13" fillId="0" borderId="18" xfId="51" applyFont="1" applyFill="1" applyBorder="1" applyAlignment="1">
      <alignment horizontal="center"/>
      <protection/>
    </xf>
    <xf numFmtId="0" fontId="7" fillId="0" borderId="12" xfId="51" applyFont="1" applyFill="1" applyBorder="1" applyAlignment="1">
      <alignment vertical="center" wrapText="1"/>
      <protection/>
    </xf>
    <xf numFmtId="0" fontId="6" fillId="0" borderId="10" xfId="51" applyFont="1" applyFill="1" applyBorder="1" applyAlignment="1">
      <alignment horizontal="left" wrapText="1"/>
      <protection/>
    </xf>
    <xf numFmtId="4" fontId="6" fillId="0" borderId="10" xfId="51" applyNumberFormat="1" applyFont="1" applyFill="1" applyBorder="1" applyAlignment="1">
      <alignment horizontal="right"/>
      <protection/>
    </xf>
    <xf numFmtId="0" fontId="11" fillId="0" borderId="11" xfId="51" applyFont="1" applyFill="1" applyBorder="1" applyAlignment="1">
      <alignment vertical="center" wrapText="1"/>
      <protection/>
    </xf>
    <xf numFmtId="0" fontId="7" fillId="0" borderId="10" xfId="51" applyFont="1" applyFill="1" applyBorder="1" applyAlignment="1">
      <alignment horizontal="left" wrapText="1"/>
      <protection/>
    </xf>
    <xf numFmtId="0" fontId="11" fillId="0" borderId="15" xfId="51" applyFont="1" applyFill="1" applyBorder="1" applyAlignment="1">
      <alignment horizontal="left" wrapText="1"/>
      <protection/>
    </xf>
    <xf numFmtId="0" fontId="11" fillId="0" borderId="10" xfId="51" applyFont="1" applyFill="1" applyBorder="1" applyAlignment="1">
      <alignment horizontal="center"/>
      <protection/>
    </xf>
    <xf numFmtId="0" fontId="11" fillId="0" borderId="10" xfId="51" applyFont="1" applyFill="1" applyBorder="1" applyAlignment="1">
      <alignment horizontal="left"/>
      <protection/>
    </xf>
    <xf numFmtId="4" fontId="11" fillId="0" borderId="10" xfId="51" applyNumberFormat="1" applyFont="1" applyFill="1" applyBorder="1" applyAlignment="1">
      <alignment horizontal="right"/>
      <protection/>
    </xf>
    <xf numFmtId="4" fontId="7" fillId="0" borderId="10" xfId="51" applyNumberFormat="1" applyFont="1" applyFill="1" applyBorder="1" applyAlignment="1">
      <alignment horizontal="right"/>
      <protection/>
    </xf>
    <xf numFmtId="0" fontId="8" fillId="0" borderId="11" xfId="51" applyFont="1" applyFill="1" applyBorder="1" applyAlignment="1">
      <alignment horizontal="center" wrapText="1"/>
      <protection/>
    </xf>
    <xf numFmtId="4" fontId="7" fillId="0" borderId="10" xfId="51" applyNumberFormat="1" applyFont="1" applyFill="1" applyBorder="1" applyAlignment="1">
      <alignment vertical="center"/>
      <protection/>
    </xf>
    <xf numFmtId="2" fontId="7" fillId="0" borderId="10" xfId="51" applyNumberFormat="1" applyFont="1" applyFill="1" applyBorder="1" applyAlignment="1">
      <alignment horizontal="right"/>
      <protection/>
    </xf>
    <xf numFmtId="0" fontId="6" fillId="0" borderId="10" xfId="51" applyFont="1" applyFill="1" applyBorder="1" applyAlignment="1">
      <alignment horizontal="center"/>
      <protection/>
    </xf>
    <xf numFmtId="0" fontId="3" fillId="0" borderId="0" xfId="51" applyFont="1" applyFill="1" applyAlignment="1">
      <alignment horizontal="center" vertical="center" wrapText="1"/>
      <protection/>
    </xf>
    <xf numFmtId="0" fontId="9" fillId="0" borderId="19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14" xfId="51" applyFont="1" applyFill="1" applyBorder="1" applyAlignment="1">
      <alignment horizontal="center" vertical="center" wrapText="1"/>
      <protection/>
    </xf>
    <xf numFmtId="0" fontId="9" fillId="0" borderId="20" xfId="51" applyFont="1" applyFill="1" applyBorder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0" fontId="4" fillId="0" borderId="22" xfId="51" applyFont="1" applyFill="1" applyBorder="1" applyAlignment="1">
      <alignment horizontal="center" vertical="center"/>
      <protection/>
    </xf>
    <xf numFmtId="0" fontId="4" fillId="0" borderId="23" xfId="51" applyFont="1" applyFill="1" applyBorder="1" applyAlignment="1">
      <alignment horizontal="center" vertical="center"/>
      <protection/>
    </xf>
    <xf numFmtId="0" fontId="9" fillId="0" borderId="15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4" fillId="0" borderId="22" xfId="51" applyFont="1" applyFill="1" applyBorder="1" applyAlignment="1">
      <alignment horizontal="center" vertical="center" wrapText="1"/>
      <protection/>
    </xf>
    <xf numFmtId="0" fontId="4" fillId="0" borderId="23" xfId="51" applyFont="1" applyFill="1" applyBorder="1" applyAlignment="1">
      <alignment horizontal="center" vertical="center" wrapText="1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9" fillId="0" borderId="20" xfId="51" applyFont="1" applyBorder="1" applyAlignment="1">
      <alignment horizontal="center" vertical="center"/>
      <protection/>
    </xf>
    <xf numFmtId="0" fontId="9" fillId="0" borderId="15" xfId="51" applyFont="1" applyBorder="1" applyAlignment="1">
      <alignment horizontal="center" vertical="center"/>
      <protection/>
    </xf>
    <xf numFmtId="0" fontId="9" fillId="0" borderId="21" xfId="5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5" fillId="0" borderId="0" xfId="51" applyFont="1" applyFill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2" fontId="7" fillId="0" borderId="10" xfId="51" applyNumberFormat="1" applyFont="1" applyFill="1" applyBorder="1" applyAlignment="1">
      <alignment horizontal="center"/>
      <protection/>
    </xf>
    <xf numFmtId="2" fontId="7" fillId="0" borderId="12" xfId="51" applyNumberFormat="1" applyFont="1" applyFill="1" applyBorder="1" applyAlignment="1">
      <alignment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8"/>
  <sheetViews>
    <sheetView tabSelected="1" view="pageLayout" workbookViewId="0" topLeftCell="A308">
      <selection activeCell="H394" sqref="H394"/>
    </sheetView>
  </sheetViews>
  <sheetFormatPr defaultColWidth="8.796875" defaultRowHeight="14.25"/>
  <cols>
    <col min="1" max="1" width="4" style="0" customWidth="1"/>
    <col min="2" max="2" width="5" style="0" customWidth="1"/>
    <col min="3" max="3" width="4.59765625" style="0" customWidth="1"/>
    <col min="4" max="4" width="18" style="0" customWidth="1"/>
    <col min="5" max="5" width="10.09765625" style="0" customWidth="1"/>
    <col min="6" max="6" width="10.19921875" style="0" customWidth="1"/>
    <col min="7" max="8" width="9.59765625" style="0" customWidth="1"/>
  </cols>
  <sheetData>
    <row r="1" spans="7:17" ht="14.25">
      <c r="G1" s="177" t="s">
        <v>163</v>
      </c>
      <c r="H1" s="177"/>
      <c r="I1" s="177"/>
      <c r="Q1" s="62"/>
    </row>
    <row r="2" spans="1:9" ht="20.25">
      <c r="A2" s="1"/>
      <c r="B2" s="160" t="s">
        <v>0</v>
      </c>
      <c r="C2" s="160"/>
      <c r="D2" s="160"/>
      <c r="E2" s="160"/>
      <c r="F2" s="160"/>
      <c r="G2" s="160"/>
      <c r="H2" s="160"/>
      <c r="I2" s="160"/>
    </row>
    <row r="3" spans="1:9" ht="14.25">
      <c r="A3" s="174" t="s">
        <v>1</v>
      </c>
      <c r="B3" s="161" t="s">
        <v>143</v>
      </c>
      <c r="C3" s="161" t="s">
        <v>2</v>
      </c>
      <c r="D3" s="161" t="s">
        <v>3</v>
      </c>
      <c r="E3" s="170" t="s">
        <v>4</v>
      </c>
      <c r="F3" s="171"/>
      <c r="G3" s="166" t="s">
        <v>131</v>
      </c>
      <c r="H3" s="167"/>
      <c r="I3" s="164" t="s">
        <v>133</v>
      </c>
    </row>
    <row r="4" spans="1:9" ht="14.25" customHeight="1">
      <c r="A4" s="175"/>
      <c r="B4" s="162"/>
      <c r="C4" s="162"/>
      <c r="D4" s="162"/>
      <c r="E4" s="164" t="s">
        <v>5</v>
      </c>
      <c r="F4" s="172" t="s">
        <v>6</v>
      </c>
      <c r="G4" s="164" t="s">
        <v>7</v>
      </c>
      <c r="H4" s="164" t="s">
        <v>130</v>
      </c>
      <c r="I4" s="168"/>
    </row>
    <row r="5" spans="1:9" ht="27" customHeight="1">
      <c r="A5" s="176"/>
      <c r="B5" s="163"/>
      <c r="C5" s="163"/>
      <c r="D5" s="163"/>
      <c r="E5" s="165"/>
      <c r="F5" s="173"/>
      <c r="G5" s="165"/>
      <c r="H5" s="165"/>
      <c r="I5" s="165"/>
    </row>
    <row r="6" spans="1:9" ht="14.25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 ht="27.75" customHeight="1">
      <c r="A7" s="6" t="s">
        <v>8</v>
      </c>
      <c r="B7" s="7"/>
      <c r="C7" s="8"/>
      <c r="D7" s="9" t="s">
        <v>9</v>
      </c>
      <c r="E7" s="10">
        <f>E8+E10+E12</f>
        <v>58117.54</v>
      </c>
      <c r="F7" s="10">
        <f>F8+F10+F12</f>
        <v>12600</v>
      </c>
      <c r="G7" s="10">
        <f>G8+G10+G12</f>
        <v>52785.54</v>
      </c>
      <c r="H7" s="10">
        <f>H8+H10+H12</f>
        <v>45517.54</v>
      </c>
      <c r="I7" s="11">
        <f>(G7/E7)*100</f>
        <v>90.82548917245981</v>
      </c>
    </row>
    <row r="8" spans="1:9" ht="23.25" customHeight="1">
      <c r="A8" s="12"/>
      <c r="B8" s="96" t="s">
        <v>10</v>
      </c>
      <c r="C8" s="13"/>
      <c r="D8" s="14" t="s">
        <v>11</v>
      </c>
      <c r="E8" s="10">
        <v>600</v>
      </c>
      <c r="F8" s="15">
        <v>600</v>
      </c>
      <c r="G8" s="15">
        <v>600</v>
      </c>
      <c r="H8" s="10"/>
      <c r="I8" s="11">
        <f aca="true" t="shared" si="0" ref="I8:I15">(G8/E8)*100</f>
        <v>100</v>
      </c>
    </row>
    <row r="9" spans="1:9" ht="26.25" customHeight="1">
      <c r="A9" s="16"/>
      <c r="B9" s="97"/>
      <c r="C9" s="21">
        <v>6050</v>
      </c>
      <c r="D9" s="22" t="s">
        <v>12</v>
      </c>
      <c r="E9" s="23">
        <v>600</v>
      </c>
      <c r="F9" s="24">
        <v>600</v>
      </c>
      <c r="G9" s="20">
        <v>600</v>
      </c>
      <c r="H9" s="19"/>
      <c r="I9" s="46">
        <f t="shared" si="0"/>
        <v>100</v>
      </c>
    </row>
    <row r="10" spans="1:9" ht="16.5" customHeight="1">
      <c r="A10" s="16"/>
      <c r="B10" s="98" t="s">
        <v>13</v>
      </c>
      <c r="C10" s="25"/>
      <c r="D10" s="14" t="s">
        <v>14</v>
      </c>
      <c r="E10" s="10">
        <v>2000</v>
      </c>
      <c r="F10" s="10">
        <v>2000</v>
      </c>
      <c r="G10" s="20">
        <v>1300</v>
      </c>
      <c r="H10" s="19"/>
      <c r="I10" s="11">
        <f t="shared" si="0"/>
        <v>65</v>
      </c>
    </row>
    <row r="11" spans="1:9" ht="64.5" customHeight="1">
      <c r="A11" s="16"/>
      <c r="B11" s="99"/>
      <c r="C11" s="26">
        <v>2850</v>
      </c>
      <c r="D11" s="27" t="s">
        <v>15</v>
      </c>
      <c r="E11" s="23">
        <v>2000</v>
      </c>
      <c r="F11" s="24">
        <v>2000</v>
      </c>
      <c r="G11" s="20">
        <v>1300</v>
      </c>
      <c r="H11" s="19"/>
      <c r="I11" s="46">
        <f t="shared" si="0"/>
        <v>65</v>
      </c>
    </row>
    <row r="12" spans="1:9" ht="15" customHeight="1">
      <c r="A12" s="16"/>
      <c r="B12" s="98" t="s">
        <v>17</v>
      </c>
      <c r="C12" s="17"/>
      <c r="D12" s="14" t="s">
        <v>18</v>
      </c>
      <c r="E12" s="10">
        <f>SUM(E13:E14)</f>
        <v>55517.54</v>
      </c>
      <c r="F12" s="10">
        <f>SUM(F13:F14)</f>
        <v>10000</v>
      </c>
      <c r="G12" s="10">
        <f>SUM(G13:G14)</f>
        <v>50885.54</v>
      </c>
      <c r="H12" s="10">
        <f>SUM(H13:H14)</f>
        <v>45517.54</v>
      </c>
      <c r="I12" s="11">
        <v>81.99</v>
      </c>
    </row>
    <row r="13" spans="1:9" ht="24" customHeight="1">
      <c r="A13" s="16"/>
      <c r="B13" s="98"/>
      <c r="C13" s="26">
        <v>4300</v>
      </c>
      <c r="D13" s="40" t="s">
        <v>16</v>
      </c>
      <c r="E13" s="19">
        <v>10892.49</v>
      </c>
      <c r="F13" s="19">
        <v>10000</v>
      </c>
      <c r="G13" s="20">
        <v>6260.49</v>
      </c>
      <c r="H13" s="19">
        <v>892.49</v>
      </c>
      <c r="I13" s="46">
        <f t="shared" si="0"/>
        <v>57.47528801954373</v>
      </c>
    </row>
    <row r="14" spans="1:9" ht="17.25" customHeight="1">
      <c r="A14" s="16"/>
      <c r="B14" s="99"/>
      <c r="C14" s="26">
        <v>4430</v>
      </c>
      <c r="D14" s="40" t="s">
        <v>19</v>
      </c>
      <c r="E14" s="19">
        <v>44625.05</v>
      </c>
      <c r="F14" s="19"/>
      <c r="G14" s="20">
        <v>44625.05</v>
      </c>
      <c r="H14" s="19">
        <v>44625.05</v>
      </c>
      <c r="I14" s="46">
        <f t="shared" si="0"/>
        <v>100</v>
      </c>
    </row>
    <row r="15" spans="1:9" ht="51" customHeight="1">
      <c r="A15" s="12" t="s">
        <v>20</v>
      </c>
      <c r="B15" s="98"/>
      <c r="C15" s="25"/>
      <c r="D15" s="14" t="s">
        <v>132</v>
      </c>
      <c r="E15" s="10">
        <v>151620</v>
      </c>
      <c r="F15" s="10">
        <v>151620</v>
      </c>
      <c r="G15" s="10">
        <v>141674.81</v>
      </c>
      <c r="H15" s="10"/>
      <c r="I15" s="94">
        <f t="shared" si="0"/>
        <v>93.44071362617069</v>
      </c>
    </row>
    <row r="16" spans="1:9" ht="16.5" customHeight="1">
      <c r="A16" s="16"/>
      <c r="B16" s="98" t="s">
        <v>21</v>
      </c>
      <c r="C16" s="25"/>
      <c r="D16" s="14" t="s">
        <v>22</v>
      </c>
      <c r="E16" s="10">
        <v>65725</v>
      </c>
      <c r="F16" s="10">
        <v>65725</v>
      </c>
      <c r="G16" s="15">
        <v>62512.63</v>
      </c>
      <c r="H16" s="10"/>
      <c r="I16" s="89">
        <v>95.11240775960441</v>
      </c>
    </row>
    <row r="17" spans="1:9" ht="38.25" customHeight="1">
      <c r="A17" s="16"/>
      <c r="B17" s="100"/>
      <c r="C17" s="41">
        <v>3020</v>
      </c>
      <c r="D17" s="28" t="s">
        <v>23</v>
      </c>
      <c r="E17" s="43">
        <v>220</v>
      </c>
      <c r="F17" s="43">
        <v>220</v>
      </c>
      <c r="G17" s="44">
        <v>219.57</v>
      </c>
      <c r="H17" s="43"/>
      <c r="I17" s="95">
        <v>99.80454545454546</v>
      </c>
    </row>
    <row r="18" spans="1:9" ht="25.5" customHeight="1">
      <c r="A18" s="16"/>
      <c r="B18" s="100"/>
      <c r="C18" s="41">
        <v>4010</v>
      </c>
      <c r="D18" s="22" t="s">
        <v>24</v>
      </c>
      <c r="E18" s="43">
        <v>14808</v>
      </c>
      <c r="F18" s="43">
        <v>14808</v>
      </c>
      <c r="G18" s="44">
        <v>12899.28</v>
      </c>
      <c r="H18" s="43"/>
      <c r="I18" s="95">
        <v>87.11021069692059</v>
      </c>
    </row>
    <row r="19" spans="1:9" ht="25.5" customHeight="1">
      <c r="A19" s="16"/>
      <c r="B19" s="100"/>
      <c r="C19" s="41">
        <v>4040</v>
      </c>
      <c r="D19" s="22" t="s">
        <v>25</v>
      </c>
      <c r="E19" s="43">
        <v>642</v>
      </c>
      <c r="F19" s="43">
        <v>642</v>
      </c>
      <c r="G19" s="44">
        <v>641.85</v>
      </c>
      <c r="H19" s="43"/>
      <c r="I19" s="95">
        <v>99.9766355140187</v>
      </c>
    </row>
    <row r="20" spans="1:18" ht="27" customHeight="1">
      <c r="A20" s="16"/>
      <c r="B20" s="100"/>
      <c r="C20" s="41">
        <v>4110</v>
      </c>
      <c r="D20" s="22" t="s">
        <v>26</v>
      </c>
      <c r="E20" s="43">
        <v>2470</v>
      </c>
      <c r="F20" s="43">
        <v>2470</v>
      </c>
      <c r="G20" s="44">
        <v>2023.03</v>
      </c>
      <c r="H20" s="43"/>
      <c r="I20" s="95">
        <v>81.90404858299594</v>
      </c>
      <c r="J20" s="179"/>
      <c r="K20" s="180"/>
      <c r="L20" s="169"/>
      <c r="M20" s="169"/>
      <c r="N20" s="169"/>
      <c r="O20" s="169"/>
      <c r="P20" s="178"/>
      <c r="Q20" s="178"/>
      <c r="R20" s="59"/>
    </row>
    <row r="21" spans="1:18" ht="27" customHeight="1">
      <c r="A21" s="16"/>
      <c r="B21" s="100"/>
      <c r="C21" s="26">
        <v>4120</v>
      </c>
      <c r="D21" s="22" t="s">
        <v>27</v>
      </c>
      <c r="E21" s="43">
        <v>480</v>
      </c>
      <c r="F21" s="43">
        <v>480</v>
      </c>
      <c r="G21" s="44">
        <v>400.86</v>
      </c>
      <c r="H21" s="43"/>
      <c r="I21" s="95">
        <v>83.5125</v>
      </c>
      <c r="J21" s="179"/>
      <c r="K21" s="180"/>
      <c r="L21" s="169"/>
      <c r="M21" s="169"/>
      <c r="N21" s="169"/>
      <c r="O21" s="169"/>
      <c r="P21" s="169"/>
      <c r="Q21" s="169"/>
      <c r="R21" s="169"/>
    </row>
    <row r="22" spans="1:18" ht="25.5">
      <c r="A22" s="16"/>
      <c r="B22" s="100"/>
      <c r="C22" s="41">
        <v>4170</v>
      </c>
      <c r="D22" s="40" t="s">
        <v>28</v>
      </c>
      <c r="E22" s="43">
        <v>4000</v>
      </c>
      <c r="F22" s="43">
        <v>4000</v>
      </c>
      <c r="G22" s="44">
        <v>3898.4</v>
      </c>
      <c r="H22" s="43"/>
      <c r="I22" s="95">
        <v>97.46000000000001</v>
      </c>
      <c r="J22" s="179"/>
      <c r="K22" s="180"/>
      <c r="L22" s="169"/>
      <c r="M22" s="169"/>
      <c r="N22" s="169"/>
      <c r="O22" s="169"/>
      <c r="P22" s="169"/>
      <c r="Q22" s="169"/>
      <c r="R22" s="169"/>
    </row>
    <row r="23" spans="1:18" ht="25.5">
      <c r="A23" s="16"/>
      <c r="B23" s="100"/>
      <c r="C23" s="41">
        <v>4210</v>
      </c>
      <c r="D23" s="40" t="s">
        <v>29</v>
      </c>
      <c r="E23" s="43">
        <v>26500</v>
      </c>
      <c r="F23" s="43">
        <v>26500</v>
      </c>
      <c r="G23" s="44">
        <v>25895.24</v>
      </c>
      <c r="H23" s="43"/>
      <c r="I23" s="95">
        <v>97.71788679245283</v>
      </c>
      <c r="J23" s="60"/>
      <c r="K23" s="61"/>
      <c r="L23" s="61"/>
      <c r="M23" s="61"/>
      <c r="N23" s="61"/>
      <c r="O23" s="61"/>
      <c r="P23" s="61"/>
      <c r="Q23" s="61"/>
      <c r="R23" s="61"/>
    </row>
    <row r="24" spans="1:9" ht="24.75" customHeight="1">
      <c r="A24" s="16"/>
      <c r="B24" s="100"/>
      <c r="C24" s="41">
        <v>4280</v>
      </c>
      <c r="D24" s="40" t="s">
        <v>30</v>
      </c>
      <c r="E24" s="43">
        <v>50</v>
      </c>
      <c r="F24" s="43">
        <v>50</v>
      </c>
      <c r="G24" s="44">
        <v>46.6</v>
      </c>
      <c r="H24" s="43"/>
      <c r="I24" s="95">
        <v>93.2</v>
      </c>
    </row>
    <row r="25" spans="1:9" ht="26.25" customHeight="1">
      <c r="A25" s="16"/>
      <c r="B25" s="100"/>
      <c r="C25" s="41">
        <v>4300</v>
      </c>
      <c r="D25" s="22" t="s">
        <v>16</v>
      </c>
      <c r="E25" s="43">
        <v>13585</v>
      </c>
      <c r="F25" s="43">
        <v>13585</v>
      </c>
      <c r="G25" s="44">
        <v>13519.48</v>
      </c>
      <c r="H25" s="43"/>
      <c r="I25" s="95">
        <v>99.5177033492823</v>
      </c>
    </row>
    <row r="26" spans="1:9" ht="14.25" customHeight="1">
      <c r="A26" s="16"/>
      <c r="B26" s="100"/>
      <c r="C26" s="41">
        <v>4430</v>
      </c>
      <c r="D26" s="22" t="s">
        <v>19</v>
      </c>
      <c r="E26" s="43">
        <v>1470</v>
      </c>
      <c r="F26" s="43">
        <v>1470</v>
      </c>
      <c r="G26" s="32">
        <v>1468.32</v>
      </c>
      <c r="H26" s="31"/>
      <c r="I26" s="95">
        <v>99.88571428571427</v>
      </c>
    </row>
    <row r="27" spans="1:9" ht="37.5" customHeight="1">
      <c r="A27" s="16"/>
      <c r="B27" s="100"/>
      <c r="C27" s="41">
        <v>4440</v>
      </c>
      <c r="D27" s="27" t="s">
        <v>31</v>
      </c>
      <c r="E27" s="43">
        <v>1500</v>
      </c>
      <c r="F27" s="43">
        <v>1500</v>
      </c>
      <c r="G27" s="44">
        <v>1500</v>
      </c>
      <c r="H27" s="43"/>
      <c r="I27" s="95">
        <v>100</v>
      </c>
    </row>
    <row r="28" spans="1:9" ht="14.25" customHeight="1">
      <c r="A28" s="16"/>
      <c r="B28" s="98" t="s">
        <v>32</v>
      </c>
      <c r="C28" s="42"/>
      <c r="D28" s="14" t="s">
        <v>33</v>
      </c>
      <c r="E28" s="10">
        <v>85895</v>
      </c>
      <c r="F28" s="10">
        <v>85895</v>
      </c>
      <c r="G28" s="10">
        <v>79162.18</v>
      </c>
      <c r="H28" s="10"/>
      <c r="I28" s="93">
        <v>92.16156935793701</v>
      </c>
    </row>
    <row r="29" spans="1:9" ht="27" customHeight="1">
      <c r="A29" s="16"/>
      <c r="B29" s="101"/>
      <c r="C29" s="41">
        <v>4010</v>
      </c>
      <c r="D29" s="22" t="s">
        <v>24</v>
      </c>
      <c r="E29" s="23">
        <v>12093</v>
      </c>
      <c r="F29" s="23">
        <v>12093</v>
      </c>
      <c r="G29" s="24">
        <v>11022.07</v>
      </c>
      <c r="H29" s="23"/>
      <c r="I29" s="89">
        <v>91.1442156619532</v>
      </c>
    </row>
    <row r="30" spans="1:9" ht="24.75" customHeight="1">
      <c r="A30" s="16"/>
      <c r="B30" s="101"/>
      <c r="C30" s="41">
        <v>4040</v>
      </c>
      <c r="D30" s="22" t="s">
        <v>25</v>
      </c>
      <c r="E30" s="23">
        <v>907</v>
      </c>
      <c r="F30" s="23">
        <v>907</v>
      </c>
      <c r="G30" s="24">
        <v>906.07</v>
      </c>
      <c r="H30" s="23"/>
      <c r="I30" s="89">
        <v>99.89746416758545</v>
      </c>
    </row>
    <row r="31" spans="1:9" ht="24.75" customHeight="1">
      <c r="A31" s="16"/>
      <c r="B31" s="101"/>
      <c r="C31" s="41">
        <v>4110</v>
      </c>
      <c r="D31" s="22" t="s">
        <v>26</v>
      </c>
      <c r="E31" s="23">
        <v>1850</v>
      </c>
      <c r="F31" s="23">
        <v>1850</v>
      </c>
      <c r="G31" s="24">
        <v>1654.86</v>
      </c>
      <c r="H31" s="23"/>
      <c r="I31" s="89">
        <v>89.45189189189189</v>
      </c>
    </row>
    <row r="32" spans="1:9" ht="24.75" customHeight="1">
      <c r="A32" s="16"/>
      <c r="B32" s="101"/>
      <c r="C32" s="41">
        <v>4120</v>
      </c>
      <c r="D32" s="40" t="s">
        <v>26</v>
      </c>
      <c r="E32" s="23">
        <v>450</v>
      </c>
      <c r="F32" s="23">
        <v>450</v>
      </c>
      <c r="G32" s="24">
        <v>315.36</v>
      </c>
      <c r="H32" s="23"/>
      <c r="I32" s="46">
        <v>70.08</v>
      </c>
    </row>
    <row r="33" spans="1:9" ht="24.75" customHeight="1">
      <c r="A33" s="16"/>
      <c r="B33" s="101"/>
      <c r="C33" s="41">
        <v>4210</v>
      </c>
      <c r="D33" s="40" t="s">
        <v>29</v>
      </c>
      <c r="E33" s="23">
        <v>7500</v>
      </c>
      <c r="F33" s="23">
        <v>7500</v>
      </c>
      <c r="G33" s="24">
        <v>7284.99</v>
      </c>
      <c r="H33" s="23"/>
      <c r="I33" s="46">
        <v>97.1332</v>
      </c>
    </row>
    <row r="34" spans="1:9" ht="18.75" customHeight="1">
      <c r="A34" s="16"/>
      <c r="B34" s="101"/>
      <c r="C34" s="41">
        <v>4260</v>
      </c>
      <c r="D34" s="22" t="s">
        <v>34</v>
      </c>
      <c r="E34" s="23">
        <v>28000</v>
      </c>
      <c r="F34" s="23">
        <v>28000</v>
      </c>
      <c r="G34" s="24">
        <v>27157.3</v>
      </c>
      <c r="H34" s="23"/>
      <c r="I34" s="46">
        <v>96.99035714285714</v>
      </c>
    </row>
    <row r="35" spans="1:9" ht="14.25" customHeight="1">
      <c r="A35" s="16"/>
      <c r="B35" s="101"/>
      <c r="C35" s="41">
        <v>4280</v>
      </c>
      <c r="D35" s="40" t="s">
        <v>30</v>
      </c>
      <c r="E35" s="23">
        <v>30</v>
      </c>
      <c r="F35" s="23">
        <v>30</v>
      </c>
      <c r="G35" s="24">
        <v>29</v>
      </c>
      <c r="H35" s="23"/>
      <c r="I35" s="46">
        <v>96.66666666666667</v>
      </c>
    </row>
    <row r="36" spans="1:9" ht="25.5">
      <c r="A36" s="16"/>
      <c r="B36" s="101"/>
      <c r="C36" s="41">
        <v>4300</v>
      </c>
      <c r="D36" s="22" t="s">
        <v>16</v>
      </c>
      <c r="E36" s="23">
        <v>1843</v>
      </c>
      <c r="F36" s="23">
        <v>1843</v>
      </c>
      <c r="G36" s="24">
        <v>206.19</v>
      </c>
      <c r="H36" s="23"/>
      <c r="I36" s="46">
        <v>11.187737384698861</v>
      </c>
    </row>
    <row r="37" spans="1:9" ht="51">
      <c r="A37" s="16"/>
      <c r="B37" s="101"/>
      <c r="C37" s="41">
        <v>4370</v>
      </c>
      <c r="D37" s="22" t="s">
        <v>35</v>
      </c>
      <c r="E37" s="23">
        <v>440</v>
      </c>
      <c r="F37" s="23">
        <v>440</v>
      </c>
      <c r="G37" s="24">
        <v>423.76</v>
      </c>
      <c r="H37" s="23"/>
      <c r="I37" s="46">
        <v>96.30909090909091</v>
      </c>
    </row>
    <row r="38" spans="1:9" ht="25.5">
      <c r="A38" s="16"/>
      <c r="B38" s="101"/>
      <c r="C38" s="41">
        <v>4410</v>
      </c>
      <c r="D38" s="22" t="s">
        <v>36</v>
      </c>
      <c r="E38" s="23">
        <v>2455</v>
      </c>
      <c r="F38" s="23">
        <v>2455</v>
      </c>
      <c r="G38" s="24">
        <v>2151.53</v>
      </c>
      <c r="H38" s="23"/>
      <c r="I38" s="46">
        <v>87.63869653767821</v>
      </c>
    </row>
    <row r="39" spans="1:9" ht="20.25" customHeight="1">
      <c r="A39" s="16"/>
      <c r="B39" s="101"/>
      <c r="C39" s="41">
        <v>4430</v>
      </c>
      <c r="D39" s="22" t="s">
        <v>19</v>
      </c>
      <c r="E39" s="23">
        <v>19420</v>
      </c>
      <c r="F39" s="23">
        <v>19420</v>
      </c>
      <c r="G39" s="24">
        <v>19418.05</v>
      </c>
      <c r="H39" s="23"/>
      <c r="I39" s="46">
        <v>99.9899588053553</v>
      </c>
    </row>
    <row r="40" spans="1:9" ht="14.25" customHeight="1">
      <c r="A40" s="16"/>
      <c r="B40" s="101"/>
      <c r="C40" s="41">
        <v>4440</v>
      </c>
      <c r="D40" s="27" t="s">
        <v>31</v>
      </c>
      <c r="E40" s="23">
        <v>907</v>
      </c>
      <c r="F40" s="23">
        <v>907</v>
      </c>
      <c r="G40" s="24">
        <v>907</v>
      </c>
      <c r="H40" s="23"/>
      <c r="I40" s="46">
        <v>100</v>
      </c>
    </row>
    <row r="41" spans="1:9" ht="42.75" customHeight="1">
      <c r="A41" s="16"/>
      <c r="B41" s="101"/>
      <c r="C41" s="41">
        <v>6060</v>
      </c>
      <c r="D41" s="27" t="s">
        <v>37</v>
      </c>
      <c r="E41" s="23">
        <v>10000</v>
      </c>
      <c r="F41" s="23">
        <v>10000</v>
      </c>
      <c r="G41" s="24">
        <v>7686</v>
      </c>
      <c r="H41" s="23"/>
      <c r="I41" s="46">
        <v>76.86</v>
      </c>
    </row>
    <row r="42" spans="1:9" ht="25.5">
      <c r="A42" s="12" t="s">
        <v>38</v>
      </c>
      <c r="B42" s="103"/>
      <c r="C42" s="13"/>
      <c r="D42" s="14" t="s">
        <v>39</v>
      </c>
      <c r="E42" s="10">
        <f>E43+E45+E47+E50+E52</f>
        <v>1428026</v>
      </c>
      <c r="F42" s="10">
        <f>F43+F45+F47+F50+F52</f>
        <v>1428026</v>
      </c>
      <c r="G42" s="10">
        <f>G43+G45+G47+G50+G52</f>
        <v>700312.59</v>
      </c>
      <c r="H42" s="10"/>
      <c r="I42" s="11">
        <v>49.04</v>
      </c>
    </row>
    <row r="43" spans="1:9" ht="25.5">
      <c r="A43" s="12"/>
      <c r="B43" s="104">
        <v>60004</v>
      </c>
      <c r="C43" s="42"/>
      <c r="D43" s="48" t="s">
        <v>40</v>
      </c>
      <c r="E43" s="30">
        <v>66175</v>
      </c>
      <c r="F43" s="30">
        <v>66175</v>
      </c>
      <c r="G43" s="47">
        <v>66137.99</v>
      </c>
      <c r="H43" s="30"/>
      <c r="I43" s="37">
        <v>99.94407253494522</v>
      </c>
    </row>
    <row r="44" spans="1:9" ht="40.5" customHeight="1">
      <c r="A44" s="16"/>
      <c r="B44" s="105"/>
      <c r="C44" s="41">
        <v>4300</v>
      </c>
      <c r="D44" s="40" t="s">
        <v>16</v>
      </c>
      <c r="E44" s="43">
        <v>66175</v>
      </c>
      <c r="F44" s="44">
        <v>66175</v>
      </c>
      <c r="G44" s="44">
        <v>66137.99</v>
      </c>
      <c r="H44" s="43"/>
      <c r="I44" s="46">
        <v>99.94407253494522</v>
      </c>
    </row>
    <row r="45" spans="1:9" ht="39" customHeight="1">
      <c r="A45" s="16"/>
      <c r="B45" s="106" t="s">
        <v>41</v>
      </c>
      <c r="C45" s="5"/>
      <c r="D45" s="14" t="s">
        <v>42</v>
      </c>
      <c r="E45" s="30">
        <f>E46</f>
        <v>100000</v>
      </c>
      <c r="F45" s="30">
        <f>F46</f>
        <v>100000</v>
      </c>
      <c r="G45" s="30">
        <f>G46</f>
        <v>100000</v>
      </c>
      <c r="H45" s="31"/>
      <c r="I45" s="46">
        <v>100</v>
      </c>
    </row>
    <row r="46" spans="1:9" ht="25.5">
      <c r="A46" s="16"/>
      <c r="B46" s="105"/>
      <c r="C46" s="41">
        <v>4300</v>
      </c>
      <c r="D46" s="40" t="s">
        <v>16</v>
      </c>
      <c r="E46" s="43">
        <v>100000</v>
      </c>
      <c r="F46" s="43">
        <v>100000</v>
      </c>
      <c r="G46" s="43">
        <v>100000</v>
      </c>
      <c r="H46" s="43"/>
      <c r="I46" s="46">
        <v>100</v>
      </c>
    </row>
    <row r="47" spans="1:9" ht="25.5">
      <c r="A47" s="16"/>
      <c r="B47" s="96">
        <v>60016</v>
      </c>
      <c r="C47" s="13"/>
      <c r="D47" s="14" t="s">
        <v>43</v>
      </c>
      <c r="E47" s="10">
        <f>SUM(E48:E49)</f>
        <v>958162</v>
      </c>
      <c r="F47" s="10">
        <f>SUM(F48:F49)</f>
        <v>958162</v>
      </c>
      <c r="G47" s="10">
        <f>SUM(G48:G49)</f>
        <v>230486.48</v>
      </c>
      <c r="H47" s="10"/>
      <c r="I47" s="52">
        <v>24.06</v>
      </c>
    </row>
    <row r="48" spans="1:9" ht="25.5">
      <c r="A48" s="16"/>
      <c r="B48" s="96"/>
      <c r="C48" s="21">
        <v>4300</v>
      </c>
      <c r="D48" s="22" t="s">
        <v>16</v>
      </c>
      <c r="E48" s="23">
        <v>244600</v>
      </c>
      <c r="F48" s="23">
        <v>244600</v>
      </c>
      <c r="G48" s="23">
        <v>213892.48</v>
      </c>
      <c r="H48" s="23"/>
      <c r="I48" s="45">
        <v>87.45</v>
      </c>
    </row>
    <row r="49" spans="1:9" ht="38.25">
      <c r="A49" s="16"/>
      <c r="B49" s="100"/>
      <c r="C49" s="41">
        <v>6050</v>
      </c>
      <c r="D49" s="27" t="s">
        <v>12</v>
      </c>
      <c r="E49" s="23">
        <v>713562</v>
      </c>
      <c r="F49" s="23">
        <v>713562</v>
      </c>
      <c r="G49" s="24">
        <v>16594</v>
      </c>
      <c r="H49" s="23"/>
      <c r="I49" s="46">
        <v>2.325516213027039</v>
      </c>
    </row>
    <row r="50" spans="1:9" ht="24">
      <c r="A50" s="16"/>
      <c r="B50" s="101" t="s">
        <v>44</v>
      </c>
      <c r="C50" s="49"/>
      <c r="D50" s="29" t="s">
        <v>45</v>
      </c>
      <c r="E50" s="34">
        <v>17080</v>
      </c>
      <c r="F50" s="34">
        <v>17080</v>
      </c>
      <c r="G50" s="34">
        <v>17080</v>
      </c>
      <c r="H50" s="34"/>
      <c r="I50" s="11">
        <v>100</v>
      </c>
    </row>
    <row r="51" spans="1:9" ht="30" customHeight="1">
      <c r="A51" s="16"/>
      <c r="B51" s="100"/>
      <c r="C51" s="41">
        <v>6050</v>
      </c>
      <c r="D51" s="27" t="s">
        <v>12</v>
      </c>
      <c r="E51" s="23">
        <v>17080</v>
      </c>
      <c r="F51" s="23">
        <v>17080</v>
      </c>
      <c r="G51" s="23">
        <v>17080</v>
      </c>
      <c r="H51" s="23"/>
      <c r="I51" s="46">
        <v>100</v>
      </c>
    </row>
    <row r="52" spans="1:9" ht="25.5">
      <c r="A52" s="16"/>
      <c r="B52" s="101" t="s">
        <v>46</v>
      </c>
      <c r="C52" s="49"/>
      <c r="D52" s="29" t="s">
        <v>47</v>
      </c>
      <c r="E52" s="34">
        <v>286609</v>
      </c>
      <c r="F52" s="34">
        <v>286609</v>
      </c>
      <c r="G52" s="15">
        <v>286608.12</v>
      </c>
      <c r="H52" s="10"/>
      <c r="I52" s="11">
        <v>99.99969296149109</v>
      </c>
    </row>
    <row r="53" spans="1:9" ht="38.25">
      <c r="A53" s="16"/>
      <c r="B53" s="100"/>
      <c r="C53" s="41">
        <v>6050</v>
      </c>
      <c r="D53" s="27" t="s">
        <v>12</v>
      </c>
      <c r="E53" s="23">
        <v>286609</v>
      </c>
      <c r="F53" s="23">
        <v>286609</v>
      </c>
      <c r="G53" s="24">
        <v>286608.12</v>
      </c>
      <c r="H53" s="23"/>
      <c r="I53" s="46">
        <v>99.99969296149109</v>
      </c>
    </row>
    <row r="54" spans="1:9" ht="30.75" customHeight="1">
      <c r="A54" s="12" t="s">
        <v>48</v>
      </c>
      <c r="B54" s="103"/>
      <c r="C54" s="13"/>
      <c r="D54" s="14" t="s">
        <v>49</v>
      </c>
      <c r="E54" s="10">
        <f>E55+E57</f>
        <v>692591</v>
      </c>
      <c r="F54" s="10">
        <f>F55+F57</f>
        <v>692591</v>
      </c>
      <c r="G54" s="10">
        <f>G55+G57</f>
        <v>677542.3500000001</v>
      </c>
      <c r="H54" s="10"/>
      <c r="I54" s="11">
        <v>97.83</v>
      </c>
    </row>
    <row r="55" spans="1:9" ht="38.25">
      <c r="A55" s="16"/>
      <c r="B55" s="101">
        <v>70005</v>
      </c>
      <c r="C55" s="25"/>
      <c r="D55" s="14" t="s">
        <v>50</v>
      </c>
      <c r="E55" s="10">
        <v>48250</v>
      </c>
      <c r="F55" s="10">
        <v>48250</v>
      </c>
      <c r="G55" s="10">
        <v>48096.25</v>
      </c>
      <c r="H55" s="10"/>
      <c r="I55" s="11">
        <v>99.68134715025907</v>
      </c>
    </row>
    <row r="56" spans="1:9" ht="25.5">
      <c r="A56" s="16"/>
      <c r="B56" s="107"/>
      <c r="C56" s="21">
        <v>4300</v>
      </c>
      <c r="D56" s="22" t="s">
        <v>16</v>
      </c>
      <c r="E56" s="23">
        <v>48250</v>
      </c>
      <c r="F56" s="24">
        <v>48250</v>
      </c>
      <c r="G56" s="24">
        <v>48096.25</v>
      </c>
      <c r="H56" s="23"/>
      <c r="I56" s="37">
        <v>99.68134715025907</v>
      </c>
    </row>
    <row r="57" spans="1:9" ht="14.25">
      <c r="A57" s="3"/>
      <c r="B57" s="122">
        <v>70095</v>
      </c>
      <c r="C57" s="4"/>
      <c r="D57" s="159" t="s">
        <v>18</v>
      </c>
      <c r="E57" s="123">
        <f>SUM(E58:E73)</f>
        <v>644341</v>
      </c>
      <c r="F57" s="123">
        <f>SUM(F58:F73)</f>
        <v>644341</v>
      </c>
      <c r="G57" s="123">
        <f>SUM(G58:G73)</f>
        <v>629446.1000000001</v>
      </c>
      <c r="H57" s="123">
        <f>SUM(H58:H73)</f>
        <v>0</v>
      </c>
      <c r="I57" s="11">
        <f>G57/E57*100</f>
        <v>97.68835135432947</v>
      </c>
    </row>
    <row r="58" spans="1:9" ht="38.25">
      <c r="A58" s="38"/>
      <c r="B58" s="120"/>
      <c r="C58" s="71">
        <v>3020</v>
      </c>
      <c r="D58" s="121" t="s">
        <v>23</v>
      </c>
      <c r="E58" s="23">
        <v>2700</v>
      </c>
      <c r="F58" s="23">
        <v>2700</v>
      </c>
      <c r="G58" s="23">
        <v>2673.82</v>
      </c>
      <c r="H58" s="23"/>
      <c r="I58" s="46">
        <f>G58/E58*100</f>
        <v>99.03037037037038</v>
      </c>
    </row>
    <row r="59" spans="1:9" ht="25.5">
      <c r="A59" s="16"/>
      <c r="B59" s="103"/>
      <c r="C59" s="41">
        <v>4010</v>
      </c>
      <c r="D59" s="22" t="s">
        <v>24</v>
      </c>
      <c r="E59" s="23">
        <v>162979</v>
      </c>
      <c r="F59" s="23">
        <v>162979</v>
      </c>
      <c r="G59" s="24">
        <v>160746.68</v>
      </c>
      <c r="H59" s="23"/>
      <c r="I59" s="46">
        <f aca="true" t="shared" si="1" ref="I59:I73">G59/E59*100</f>
        <v>98.63030206345601</v>
      </c>
    </row>
    <row r="60" spans="1:9" ht="25.5">
      <c r="A60" s="16"/>
      <c r="B60" s="103"/>
      <c r="C60" s="41">
        <v>4040</v>
      </c>
      <c r="D60" s="22" t="s">
        <v>25</v>
      </c>
      <c r="E60" s="23">
        <v>12321</v>
      </c>
      <c r="F60" s="23">
        <v>12321</v>
      </c>
      <c r="G60" s="24">
        <v>12320.07</v>
      </c>
      <c r="H60" s="23"/>
      <c r="I60" s="46">
        <f t="shared" si="1"/>
        <v>99.99245191137082</v>
      </c>
    </row>
    <row r="61" spans="1:9" ht="38.25">
      <c r="A61" s="16"/>
      <c r="B61" s="103"/>
      <c r="C61" s="41">
        <v>4110</v>
      </c>
      <c r="D61" s="22" t="s">
        <v>26</v>
      </c>
      <c r="E61" s="23">
        <v>28500</v>
      </c>
      <c r="F61" s="23">
        <v>28500</v>
      </c>
      <c r="G61" s="24">
        <v>26182.83</v>
      </c>
      <c r="H61" s="23"/>
      <c r="I61" s="46">
        <f t="shared" si="1"/>
        <v>91.86957894736842</v>
      </c>
    </row>
    <row r="62" spans="1:9" ht="14.25" customHeight="1">
      <c r="A62" s="16"/>
      <c r="B62" s="103"/>
      <c r="C62" s="21">
        <v>4120</v>
      </c>
      <c r="D62" s="27" t="s">
        <v>27</v>
      </c>
      <c r="E62" s="23">
        <v>5200</v>
      </c>
      <c r="F62" s="23">
        <v>5200</v>
      </c>
      <c r="G62" s="24">
        <v>5127.58</v>
      </c>
      <c r="H62" s="23"/>
      <c r="I62" s="46">
        <f t="shared" si="1"/>
        <v>98.60730769230769</v>
      </c>
    </row>
    <row r="63" spans="1:9" ht="25.5">
      <c r="A63" s="16"/>
      <c r="B63" s="103"/>
      <c r="C63" s="41">
        <v>4210</v>
      </c>
      <c r="D63" s="40" t="s">
        <v>29</v>
      </c>
      <c r="E63" s="43">
        <v>137541</v>
      </c>
      <c r="F63" s="43">
        <v>137541</v>
      </c>
      <c r="G63" s="44">
        <v>132344.29</v>
      </c>
      <c r="H63" s="43"/>
      <c r="I63" s="46">
        <f t="shared" si="1"/>
        <v>96.22170116547066</v>
      </c>
    </row>
    <row r="64" spans="1:9" ht="14.25">
      <c r="A64" s="16"/>
      <c r="B64" s="103"/>
      <c r="C64" s="21">
        <v>4260</v>
      </c>
      <c r="D64" s="22" t="s">
        <v>34</v>
      </c>
      <c r="E64" s="23">
        <v>16000</v>
      </c>
      <c r="F64" s="23">
        <v>16000</v>
      </c>
      <c r="G64" s="24">
        <v>14762.56</v>
      </c>
      <c r="H64" s="23"/>
      <c r="I64" s="46">
        <f t="shared" si="1"/>
        <v>92.26599999999999</v>
      </c>
    </row>
    <row r="65" spans="1:9" ht="25.5">
      <c r="A65" s="16"/>
      <c r="B65" s="107"/>
      <c r="C65" s="21">
        <v>4270</v>
      </c>
      <c r="D65" s="22" t="s">
        <v>52</v>
      </c>
      <c r="E65" s="23">
        <v>149000</v>
      </c>
      <c r="F65" s="23">
        <v>149000</v>
      </c>
      <c r="G65" s="24">
        <v>148053.2</v>
      </c>
      <c r="H65" s="23"/>
      <c r="I65" s="46">
        <f t="shared" si="1"/>
        <v>99.36456375838927</v>
      </c>
    </row>
    <row r="66" spans="1:9" ht="25.5">
      <c r="A66" s="16"/>
      <c r="B66" s="107"/>
      <c r="C66" s="21">
        <v>4280</v>
      </c>
      <c r="D66" s="40" t="s">
        <v>30</v>
      </c>
      <c r="E66" s="23">
        <v>300</v>
      </c>
      <c r="F66" s="23">
        <v>300</v>
      </c>
      <c r="G66" s="24">
        <v>266</v>
      </c>
      <c r="H66" s="23"/>
      <c r="I66" s="46">
        <f t="shared" si="1"/>
        <v>88.66666666666667</v>
      </c>
    </row>
    <row r="67" spans="1:9" ht="25.5">
      <c r="A67" s="16"/>
      <c r="B67" s="107"/>
      <c r="C67" s="21">
        <v>4300</v>
      </c>
      <c r="D67" s="22" t="s">
        <v>16</v>
      </c>
      <c r="E67" s="23">
        <v>93000</v>
      </c>
      <c r="F67" s="23">
        <v>93000</v>
      </c>
      <c r="G67" s="24">
        <v>91530.86</v>
      </c>
      <c r="H67" s="23"/>
      <c r="I67" s="46">
        <f t="shared" si="1"/>
        <v>98.42027956989247</v>
      </c>
    </row>
    <row r="68" spans="1:9" ht="25.5">
      <c r="A68" s="16"/>
      <c r="B68" s="107"/>
      <c r="C68" s="21">
        <v>4410</v>
      </c>
      <c r="D68" s="22" t="s">
        <v>36</v>
      </c>
      <c r="E68" s="23">
        <v>3000</v>
      </c>
      <c r="F68" s="23">
        <v>3000</v>
      </c>
      <c r="G68" s="24">
        <v>2699.08</v>
      </c>
      <c r="H68" s="19"/>
      <c r="I68" s="46">
        <f t="shared" si="1"/>
        <v>89.96933333333334</v>
      </c>
    </row>
    <row r="69" spans="1:9" ht="14.25">
      <c r="A69" s="16"/>
      <c r="B69" s="107"/>
      <c r="C69" s="21">
        <v>4430</v>
      </c>
      <c r="D69" s="22" t="s">
        <v>19</v>
      </c>
      <c r="E69" s="23">
        <v>4800</v>
      </c>
      <c r="F69" s="23">
        <v>4800</v>
      </c>
      <c r="G69" s="24">
        <v>4561.93</v>
      </c>
      <c r="H69" s="19"/>
      <c r="I69" s="46">
        <f t="shared" si="1"/>
        <v>95.04020833333334</v>
      </c>
    </row>
    <row r="70" spans="1:9" ht="38.25">
      <c r="A70" s="16"/>
      <c r="B70" s="107"/>
      <c r="C70" s="41">
        <v>4440</v>
      </c>
      <c r="D70" s="27" t="s">
        <v>31</v>
      </c>
      <c r="E70" s="23">
        <v>14000</v>
      </c>
      <c r="F70" s="23">
        <v>14000</v>
      </c>
      <c r="G70" s="24">
        <v>14000</v>
      </c>
      <c r="H70" s="23"/>
      <c r="I70" s="46">
        <f t="shared" si="1"/>
        <v>100</v>
      </c>
    </row>
    <row r="71" spans="1:9" ht="51">
      <c r="A71" s="16"/>
      <c r="B71" s="100"/>
      <c r="C71" s="41">
        <v>4520</v>
      </c>
      <c r="D71" s="27" t="s">
        <v>53</v>
      </c>
      <c r="E71" s="23">
        <v>1000</v>
      </c>
      <c r="F71" s="23">
        <v>1000</v>
      </c>
      <c r="G71" s="24">
        <v>1000</v>
      </c>
      <c r="H71" s="23"/>
      <c r="I71" s="46">
        <f t="shared" si="1"/>
        <v>100</v>
      </c>
    </row>
    <row r="72" spans="1:9" ht="63.75">
      <c r="A72" s="16"/>
      <c r="B72" s="100"/>
      <c r="C72" s="41">
        <v>4600</v>
      </c>
      <c r="D72" s="27" t="s">
        <v>54</v>
      </c>
      <c r="E72" s="23">
        <v>6000</v>
      </c>
      <c r="F72" s="23">
        <v>6000</v>
      </c>
      <c r="G72" s="24">
        <v>5887.29</v>
      </c>
      <c r="H72" s="23"/>
      <c r="I72" s="46">
        <f t="shared" si="1"/>
        <v>98.1215</v>
      </c>
    </row>
    <row r="73" spans="1:9" ht="38.25">
      <c r="A73" s="16"/>
      <c r="B73" s="100"/>
      <c r="C73" s="41">
        <v>4610</v>
      </c>
      <c r="D73" s="27" t="s">
        <v>55</v>
      </c>
      <c r="E73" s="23">
        <v>8000</v>
      </c>
      <c r="F73" s="23">
        <v>8000</v>
      </c>
      <c r="G73" s="24">
        <v>7289.91</v>
      </c>
      <c r="H73" s="23"/>
      <c r="I73" s="46">
        <f t="shared" si="1"/>
        <v>91.123875</v>
      </c>
    </row>
    <row r="74" spans="1:9" ht="25.5">
      <c r="A74" s="12" t="s">
        <v>56</v>
      </c>
      <c r="B74" s="103"/>
      <c r="C74" s="13"/>
      <c r="D74" s="14" t="s">
        <v>57</v>
      </c>
      <c r="E74" s="10">
        <f>E75+E78</f>
        <v>50350</v>
      </c>
      <c r="F74" s="10">
        <f>F75+F78</f>
        <v>50350</v>
      </c>
      <c r="G74" s="10">
        <f>G75+G78</f>
        <v>45703.16</v>
      </c>
      <c r="H74" s="10"/>
      <c r="I74" s="11">
        <v>90.77092353525323</v>
      </c>
    </row>
    <row r="75" spans="1:9" ht="38.25">
      <c r="A75" s="16"/>
      <c r="B75" s="101">
        <v>71004</v>
      </c>
      <c r="C75" s="25"/>
      <c r="D75" s="29" t="s">
        <v>58</v>
      </c>
      <c r="E75" s="10">
        <v>32400</v>
      </c>
      <c r="F75" s="10">
        <v>32400</v>
      </c>
      <c r="G75" s="10">
        <v>31885.82</v>
      </c>
      <c r="H75" s="10"/>
      <c r="I75" s="11">
        <v>98.41302469135802</v>
      </c>
    </row>
    <row r="76" spans="1:9" ht="25.5">
      <c r="A76" s="16"/>
      <c r="B76" s="108"/>
      <c r="C76" s="21">
        <v>4170</v>
      </c>
      <c r="D76" s="40" t="s">
        <v>28</v>
      </c>
      <c r="E76" s="23">
        <v>3185</v>
      </c>
      <c r="F76" s="24">
        <v>3185</v>
      </c>
      <c r="G76" s="24">
        <v>2701.05</v>
      </c>
      <c r="H76" s="23"/>
      <c r="I76" s="46">
        <v>84.80533751962324</v>
      </c>
    </row>
    <row r="77" spans="1:9" ht="25.5">
      <c r="A77" s="16"/>
      <c r="B77" s="100"/>
      <c r="C77" s="41">
        <v>4300</v>
      </c>
      <c r="D77" s="22" t="s">
        <v>16</v>
      </c>
      <c r="E77" s="23">
        <v>29215</v>
      </c>
      <c r="F77" s="24">
        <v>29215</v>
      </c>
      <c r="G77" s="24">
        <v>29184.77</v>
      </c>
      <c r="H77" s="23"/>
      <c r="I77" s="46">
        <v>99.89652575731644</v>
      </c>
    </row>
    <row r="78" spans="1:9" ht="14.25">
      <c r="A78" s="16"/>
      <c r="B78" s="103">
        <v>71035</v>
      </c>
      <c r="C78" s="42"/>
      <c r="D78" s="14" t="s">
        <v>59</v>
      </c>
      <c r="E78" s="10">
        <v>17950</v>
      </c>
      <c r="F78" s="10">
        <v>17950</v>
      </c>
      <c r="G78" s="10">
        <v>13817.340000000002</v>
      </c>
      <c r="H78" s="10"/>
      <c r="I78" s="11">
        <v>76.97682451253482</v>
      </c>
    </row>
    <row r="79" spans="1:9" ht="24" customHeight="1">
      <c r="A79" s="16"/>
      <c r="B79" s="100"/>
      <c r="C79" s="41">
        <v>4010</v>
      </c>
      <c r="D79" s="40" t="s">
        <v>24</v>
      </c>
      <c r="E79" s="23">
        <v>10820</v>
      </c>
      <c r="F79" s="23">
        <v>10820</v>
      </c>
      <c r="G79" s="24">
        <v>10816.28</v>
      </c>
      <c r="H79" s="23"/>
      <c r="I79" s="46">
        <v>99.9656192236599</v>
      </c>
    </row>
    <row r="80" spans="1:9" ht="37.5" customHeight="1">
      <c r="A80" s="12"/>
      <c r="B80" s="100"/>
      <c r="C80" s="41">
        <v>4110</v>
      </c>
      <c r="D80" s="40" t="s">
        <v>26</v>
      </c>
      <c r="E80" s="23">
        <v>1665</v>
      </c>
      <c r="F80" s="23">
        <v>1665</v>
      </c>
      <c r="G80" s="24">
        <v>1663.7</v>
      </c>
      <c r="H80" s="23"/>
      <c r="I80" s="46">
        <v>99.92192192192194</v>
      </c>
    </row>
    <row r="81" spans="1:9" ht="25.5">
      <c r="A81" s="16"/>
      <c r="B81" s="100"/>
      <c r="C81" s="21">
        <v>4170</v>
      </c>
      <c r="D81" s="40" t="s">
        <v>28</v>
      </c>
      <c r="E81" s="23">
        <v>2000</v>
      </c>
      <c r="F81" s="23">
        <v>2000</v>
      </c>
      <c r="G81" s="24"/>
      <c r="H81" s="23"/>
      <c r="I81" s="46">
        <v>0</v>
      </c>
    </row>
    <row r="82" spans="1:9" ht="36.75" customHeight="1">
      <c r="A82" s="16"/>
      <c r="B82" s="100"/>
      <c r="C82" s="41">
        <v>4210</v>
      </c>
      <c r="D82" s="40" t="s">
        <v>29</v>
      </c>
      <c r="E82" s="23">
        <v>2000</v>
      </c>
      <c r="F82" s="23">
        <v>2000</v>
      </c>
      <c r="G82" s="24">
        <v>899</v>
      </c>
      <c r="H82" s="23"/>
      <c r="I82" s="46">
        <v>44.95</v>
      </c>
    </row>
    <row r="83" spans="1:9" ht="14.25">
      <c r="A83" s="16"/>
      <c r="B83" s="100"/>
      <c r="C83" s="41">
        <v>4260</v>
      </c>
      <c r="D83" s="40" t="s">
        <v>34</v>
      </c>
      <c r="E83" s="43">
        <v>700</v>
      </c>
      <c r="F83" s="43">
        <v>700</v>
      </c>
      <c r="G83" s="44">
        <v>159.45</v>
      </c>
      <c r="H83" s="43"/>
      <c r="I83" s="45">
        <v>22.778571428571425</v>
      </c>
    </row>
    <row r="84" spans="1:9" ht="25.5">
      <c r="A84" s="16"/>
      <c r="B84" s="100"/>
      <c r="C84" s="41">
        <v>4300</v>
      </c>
      <c r="D84" s="40" t="s">
        <v>16</v>
      </c>
      <c r="E84" s="43">
        <v>500</v>
      </c>
      <c r="F84" s="43">
        <v>500</v>
      </c>
      <c r="G84" s="44">
        <v>13.92</v>
      </c>
      <c r="H84" s="43"/>
      <c r="I84" s="45">
        <v>2.784</v>
      </c>
    </row>
    <row r="85" spans="1:9" ht="25.5">
      <c r="A85" s="12" t="s">
        <v>60</v>
      </c>
      <c r="B85" s="103"/>
      <c r="C85" s="13"/>
      <c r="D85" s="14" t="s">
        <v>61</v>
      </c>
      <c r="E85" s="10">
        <f>E86+E93+E100+E123+E126</f>
        <v>1506344</v>
      </c>
      <c r="F85" s="10">
        <f>F86+F93+F100+F123+F126</f>
        <v>1458718</v>
      </c>
      <c r="G85" s="64">
        <f>G86+G93+G100+G123+G126</f>
        <v>1422820.03</v>
      </c>
      <c r="H85" s="10">
        <f>H86+H93+H100+H123+H126</f>
        <v>47626</v>
      </c>
      <c r="I85" s="11">
        <f>G85/E85*100</f>
        <v>94.45518619916832</v>
      </c>
    </row>
    <row r="86" spans="1:9" ht="14.25">
      <c r="A86" s="16"/>
      <c r="B86" s="103">
        <v>75011</v>
      </c>
      <c r="C86" s="13"/>
      <c r="D86" s="14" t="s">
        <v>62</v>
      </c>
      <c r="E86" s="10">
        <v>47626</v>
      </c>
      <c r="F86" s="10"/>
      <c r="G86" s="10">
        <f>SUM(G87:G92)</f>
        <v>47626</v>
      </c>
      <c r="H86" s="10">
        <f>SUM(H87:H92)</f>
        <v>47626</v>
      </c>
      <c r="I86" s="11">
        <v>100</v>
      </c>
    </row>
    <row r="87" spans="1:9" ht="25.5">
      <c r="A87" s="16"/>
      <c r="B87" s="100"/>
      <c r="C87" s="41">
        <v>4010</v>
      </c>
      <c r="D87" s="40" t="s">
        <v>24</v>
      </c>
      <c r="E87" s="43">
        <v>37000</v>
      </c>
      <c r="F87" s="43"/>
      <c r="G87" s="43">
        <v>37000</v>
      </c>
      <c r="H87" s="43">
        <v>37000</v>
      </c>
      <c r="I87" s="45">
        <v>100</v>
      </c>
    </row>
    <row r="88" spans="1:9" ht="38.25">
      <c r="A88" s="16"/>
      <c r="B88" s="100"/>
      <c r="C88" s="41">
        <v>4110</v>
      </c>
      <c r="D88" s="40" t="s">
        <v>26</v>
      </c>
      <c r="E88" s="43">
        <v>6300</v>
      </c>
      <c r="F88" s="43"/>
      <c r="G88" s="43">
        <v>6300</v>
      </c>
      <c r="H88" s="43">
        <v>6300</v>
      </c>
      <c r="I88" s="45">
        <v>100</v>
      </c>
    </row>
    <row r="89" spans="1:9" ht="25.5">
      <c r="A89" s="16"/>
      <c r="B89" s="100"/>
      <c r="C89" s="41">
        <v>4120</v>
      </c>
      <c r="D89" s="40" t="s">
        <v>27</v>
      </c>
      <c r="E89" s="43">
        <v>900</v>
      </c>
      <c r="F89" s="43"/>
      <c r="G89" s="43">
        <v>900</v>
      </c>
      <c r="H89" s="43">
        <v>900</v>
      </c>
      <c r="I89" s="45">
        <v>100</v>
      </c>
    </row>
    <row r="90" spans="1:9" ht="14.25" customHeight="1">
      <c r="A90" s="16"/>
      <c r="B90" s="100"/>
      <c r="C90" s="41">
        <v>4210</v>
      </c>
      <c r="D90" s="40" t="s">
        <v>29</v>
      </c>
      <c r="E90" s="43">
        <v>526</v>
      </c>
      <c r="F90" s="43"/>
      <c r="G90" s="43">
        <v>526</v>
      </c>
      <c r="H90" s="43">
        <v>526</v>
      </c>
      <c r="I90" s="45">
        <v>100</v>
      </c>
    </row>
    <row r="91" spans="1:9" ht="25.5">
      <c r="A91" s="16"/>
      <c r="B91" s="100"/>
      <c r="C91" s="41">
        <v>4300</v>
      </c>
      <c r="D91" s="40" t="s">
        <v>16</v>
      </c>
      <c r="E91" s="43">
        <v>2400</v>
      </c>
      <c r="F91" s="43"/>
      <c r="G91" s="43">
        <v>2400</v>
      </c>
      <c r="H91" s="43">
        <v>2400</v>
      </c>
      <c r="I91" s="45">
        <v>100</v>
      </c>
    </row>
    <row r="92" spans="1:9" ht="38.25">
      <c r="A92" s="16"/>
      <c r="B92" s="100"/>
      <c r="C92" s="41">
        <v>4750</v>
      </c>
      <c r="D92" s="40" t="s">
        <v>63</v>
      </c>
      <c r="E92" s="43">
        <v>500</v>
      </c>
      <c r="F92" s="43"/>
      <c r="G92" s="44">
        <v>500</v>
      </c>
      <c r="H92" s="44">
        <v>500</v>
      </c>
      <c r="I92" s="45">
        <v>100</v>
      </c>
    </row>
    <row r="93" spans="1:9" ht="14.25">
      <c r="A93" s="16"/>
      <c r="B93" s="101">
        <v>75022</v>
      </c>
      <c r="C93" s="25"/>
      <c r="D93" s="14" t="s">
        <v>64</v>
      </c>
      <c r="E93" s="10">
        <v>83800</v>
      </c>
      <c r="F93" s="10">
        <v>83800</v>
      </c>
      <c r="G93" s="15">
        <v>81367.2</v>
      </c>
      <c r="H93" s="10"/>
      <c r="I93" s="11">
        <v>97.09689737470167</v>
      </c>
    </row>
    <row r="94" spans="1:9" ht="25.5">
      <c r="A94" s="16"/>
      <c r="B94" s="100"/>
      <c r="C94" s="21">
        <v>3030</v>
      </c>
      <c r="D94" s="22" t="s">
        <v>51</v>
      </c>
      <c r="E94" s="23">
        <v>81000</v>
      </c>
      <c r="F94" s="23">
        <v>81000</v>
      </c>
      <c r="G94" s="24">
        <v>79204.2</v>
      </c>
      <c r="H94" s="23"/>
      <c r="I94" s="46">
        <v>97.78296296296296</v>
      </c>
    </row>
    <row r="95" spans="1:9" ht="25.5">
      <c r="A95" s="16"/>
      <c r="B95" s="100"/>
      <c r="C95" s="41">
        <v>4210</v>
      </c>
      <c r="D95" s="40" t="s">
        <v>29</v>
      </c>
      <c r="E95" s="43">
        <v>1000</v>
      </c>
      <c r="F95" s="43">
        <v>1000</v>
      </c>
      <c r="G95" s="44">
        <v>529.64</v>
      </c>
      <c r="H95" s="43"/>
      <c r="I95" s="45">
        <v>52.964</v>
      </c>
    </row>
    <row r="96" spans="1:9" ht="25.5">
      <c r="A96" s="16"/>
      <c r="B96" s="100"/>
      <c r="C96" s="41">
        <v>4300</v>
      </c>
      <c r="D96" s="40" t="s">
        <v>16</v>
      </c>
      <c r="E96" s="43">
        <v>1000</v>
      </c>
      <c r="F96" s="43">
        <v>1000</v>
      </c>
      <c r="G96" s="44">
        <v>938.92</v>
      </c>
      <c r="H96" s="43"/>
      <c r="I96" s="45">
        <v>93.892</v>
      </c>
    </row>
    <row r="97" spans="1:9" ht="25.5">
      <c r="A97" s="16"/>
      <c r="B97" s="100"/>
      <c r="C97" s="26">
        <v>4410</v>
      </c>
      <c r="D97" s="22" t="s">
        <v>36</v>
      </c>
      <c r="E97" s="23">
        <v>200</v>
      </c>
      <c r="F97" s="23">
        <v>200</v>
      </c>
      <c r="G97" s="24">
        <v>187.02</v>
      </c>
      <c r="H97" s="23"/>
      <c r="I97" s="46">
        <v>93.51</v>
      </c>
    </row>
    <row r="98" spans="1:9" ht="63.75">
      <c r="A98" s="16"/>
      <c r="B98" s="100"/>
      <c r="C98" s="41">
        <v>4700</v>
      </c>
      <c r="D98" s="22" t="s">
        <v>65</v>
      </c>
      <c r="E98" s="23">
        <v>250</v>
      </c>
      <c r="F98" s="23">
        <v>250</v>
      </c>
      <c r="G98" s="24">
        <v>250</v>
      </c>
      <c r="H98" s="23"/>
      <c r="I98" s="46">
        <v>100</v>
      </c>
    </row>
    <row r="99" spans="1:9" ht="38.25">
      <c r="A99" s="16"/>
      <c r="B99" s="100"/>
      <c r="C99" s="41">
        <v>4750</v>
      </c>
      <c r="D99" s="22" t="s">
        <v>63</v>
      </c>
      <c r="E99" s="23">
        <v>350</v>
      </c>
      <c r="F99" s="23">
        <v>350</v>
      </c>
      <c r="G99" s="24">
        <v>257.42</v>
      </c>
      <c r="H99" s="23"/>
      <c r="I99" s="46">
        <v>73.54857142857144</v>
      </c>
    </row>
    <row r="100" spans="1:9" ht="38.25">
      <c r="A100" s="16"/>
      <c r="B100" s="101">
        <v>75023</v>
      </c>
      <c r="C100" s="25"/>
      <c r="D100" s="29" t="s">
        <v>66</v>
      </c>
      <c r="E100" s="64">
        <f>E101+E102+E103+E104+E105+E106+E107+E108+E109+E110+E111+E112+E113+E114+E115+E116+E117+E118+E119+E120+E121+E122</f>
        <v>1350848</v>
      </c>
      <c r="F100" s="64">
        <f>F101+F102+F103+F104+F105+F106+F107+F108+F109+F110+F111+F112+F113+F114+F115+F116+F117+F118+F119+F120+F121+F122</f>
        <v>1350848</v>
      </c>
      <c r="G100" s="64">
        <f>G101+G102+G103+G104+G105+G106+G107+G108+G109+G110+G111+G112+G113+G114+G115+G116+G117+G118+G119+G120+G121+G122</f>
        <v>1273022.2500000002</v>
      </c>
      <c r="H100" s="10"/>
      <c r="I100" s="11">
        <v>94.24</v>
      </c>
    </row>
    <row r="101" spans="1:9" ht="38.25">
      <c r="A101" s="16"/>
      <c r="B101" s="107"/>
      <c r="C101" s="41">
        <v>3020</v>
      </c>
      <c r="D101" s="28" t="s">
        <v>23</v>
      </c>
      <c r="E101" s="23">
        <v>3020</v>
      </c>
      <c r="F101" s="23">
        <v>3020</v>
      </c>
      <c r="G101" s="24">
        <v>3014.68</v>
      </c>
      <c r="H101" s="23"/>
      <c r="I101" s="46">
        <v>99.82384105960264</v>
      </c>
    </row>
    <row r="102" spans="1:9" ht="25.5">
      <c r="A102" s="16"/>
      <c r="B102" s="107"/>
      <c r="C102" s="41">
        <v>4010</v>
      </c>
      <c r="D102" s="22" t="s">
        <v>24</v>
      </c>
      <c r="E102" s="23">
        <v>820535</v>
      </c>
      <c r="F102" s="23">
        <v>820535</v>
      </c>
      <c r="G102" s="24">
        <v>771328.72</v>
      </c>
      <c r="H102" s="23"/>
      <c r="I102" s="46">
        <v>94.00314672744003</v>
      </c>
    </row>
    <row r="103" spans="1:9" ht="25.5">
      <c r="A103" s="16"/>
      <c r="B103" s="100"/>
      <c r="C103" s="41">
        <v>4040</v>
      </c>
      <c r="D103" s="22" t="s">
        <v>25</v>
      </c>
      <c r="E103" s="23">
        <v>55140</v>
      </c>
      <c r="F103" s="23">
        <v>55140</v>
      </c>
      <c r="G103" s="24">
        <v>55139.4</v>
      </c>
      <c r="H103" s="23"/>
      <c r="I103" s="46">
        <v>99.99891186071818</v>
      </c>
    </row>
    <row r="104" spans="1:9" ht="38.25">
      <c r="A104" s="16"/>
      <c r="B104" s="107"/>
      <c r="C104" s="41">
        <v>4110</v>
      </c>
      <c r="D104" s="22" t="s">
        <v>26</v>
      </c>
      <c r="E104" s="23">
        <v>128000</v>
      </c>
      <c r="F104" s="23">
        <v>128000</v>
      </c>
      <c r="G104" s="24">
        <v>112306.13</v>
      </c>
      <c r="H104" s="23"/>
      <c r="I104" s="46">
        <v>87.73916406250001</v>
      </c>
    </row>
    <row r="105" spans="1:9" ht="25.5">
      <c r="A105" s="16"/>
      <c r="B105" s="107"/>
      <c r="C105" s="41">
        <v>4120</v>
      </c>
      <c r="D105" s="22" t="s">
        <v>27</v>
      </c>
      <c r="E105" s="23">
        <v>20200</v>
      </c>
      <c r="F105" s="23">
        <v>20200</v>
      </c>
      <c r="G105" s="24">
        <v>18740.39</v>
      </c>
      <c r="H105" s="23"/>
      <c r="I105" s="46">
        <v>92.77420792079208</v>
      </c>
    </row>
    <row r="106" spans="1:9" ht="14.25">
      <c r="A106" s="3"/>
      <c r="B106" s="102"/>
      <c r="C106" s="4">
        <v>4140</v>
      </c>
      <c r="D106" s="127" t="s">
        <v>178</v>
      </c>
      <c r="E106" s="128">
        <v>9030</v>
      </c>
      <c r="F106" s="128">
        <v>9030</v>
      </c>
      <c r="G106" s="4">
        <v>9029.07</v>
      </c>
      <c r="H106" s="4"/>
      <c r="I106" s="4"/>
    </row>
    <row r="107" spans="1:9" ht="25.5">
      <c r="A107" s="38"/>
      <c r="B107" s="125"/>
      <c r="C107" s="71">
        <v>4170</v>
      </c>
      <c r="D107" s="126" t="s">
        <v>28</v>
      </c>
      <c r="E107" s="23">
        <v>27520</v>
      </c>
      <c r="F107" s="23">
        <v>27520</v>
      </c>
      <c r="G107" s="23">
        <v>24508.69</v>
      </c>
      <c r="H107" s="23"/>
      <c r="I107" s="46">
        <v>89.0577398255814</v>
      </c>
    </row>
    <row r="108" spans="1:9" ht="25.5">
      <c r="A108" s="16"/>
      <c r="B108" s="107"/>
      <c r="C108" s="41">
        <v>4210</v>
      </c>
      <c r="D108" s="22" t="s">
        <v>29</v>
      </c>
      <c r="E108" s="23">
        <v>51260</v>
      </c>
      <c r="F108" s="23">
        <v>51260</v>
      </c>
      <c r="G108" s="24">
        <v>48352.81</v>
      </c>
      <c r="H108" s="23"/>
      <c r="I108" s="37">
        <v>94.3285407725322</v>
      </c>
    </row>
    <row r="109" spans="1:9" ht="14.25">
      <c r="A109" s="16"/>
      <c r="B109" s="107"/>
      <c r="C109" s="41">
        <v>4260</v>
      </c>
      <c r="D109" s="22" t="s">
        <v>34</v>
      </c>
      <c r="E109" s="23">
        <v>18200</v>
      </c>
      <c r="F109" s="23">
        <v>18200</v>
      </c>
      <c r="G109" s="24">
        <v>18176.31</v>
      </c>
      <c r="H109" s="23"/>
      <c r="I109" s="37">
        <v>99.86983516483518</v>
      </c>
    </row>
    <row r="110" spans="1:9" ht="25.5">
      <c r="A110" s="16"/>
      <c r="B110" s="100"/>
      <c r="C110" s="41">
        <v>4280</v>
      </c>
      <c r="D110" s="22" t="s">
        <v>30</v>
      </c>
      <c r="E110" s="23">
        <v>210</v>
      </c>
      <c r="F110" s="23">
        <v>210</v>
      </c>
      <c r="G110" s="24">
        <v>204.6</v>
      </c>
      <c r="H110" s="23"/>
      <c r="I110" s="37">
        <v>97.42857142857143</v>
      </c>
    </row>
    <row r="111" spans="1:9" ht="25.5">
      <c r="A111" s="16"/>
      <c r="B111" s="107"/>
      <c r="C111" s="41">
        <v>4300</v>
      </c>
      <c r="D111" s="22" t="s">
        <v>16</v>
      </c>
      <c r="E111" s="23">
        <v>83853</v>
      </c>
      <c r="F111" s="23">
        <v>83853</v>
      </c>
      <c r="G111" s="24">
        <v>80701.59</v>
      </c>
      <c r="H111" s="23"/>
      <c r="I111" s="37">
        <v>96.24174448141389</v>
      </c>
    </row>
    <row r="112" spans="1:9" ht="25.5">
      <c r="A112" s="16"/>
      <c r="B112" s="107"/>
      <c r="C112" s="41">
        <v>4350</v>
      </c>
      <c r="D112" s="22" t="s">
        <v>68</v>
      </c>
      <c r="E112" s="23">
        <v>5000</v>
      </c>
      <c r="F112" s="23">
        <v>5000</v>
      </c>
      <c r="G112" s="24">
        <v>3732.25</v>
      </c>
      <c r="H112" s="23"/>
      <c r="I112" s="37">
        <v>74.645</v>
      </c>
    </row>
    <row r="113" spans="1:9" ht="51">
      <c r="A113" s="16"/>
      <c r="B113" s="107"/>
      <c r="C113" s="41">
        <v>4360</v>
      </c>
      <c r="D113" s="22" t="s">
        <v>69</v>
      </c>
      <c r="E113" s="23">
        <v>5500</v>
      </c>
      <c r="F113" s="23">
        <v>5500</v>
      </c>
      <c r="G113" s="24">
        <v>5425.23</v>
      </c>
      <c r="H113" s="23"/>
      <c r="I113" s="37">
        <v>98.64054545454545</v>
      </c>
    </row>
    <row r="114" spans="1:9" ht="51">
      <c r="A114" s="16"/>
      <c r="B114" s="107"/>
      <c r="C114" s="41">
        <v>4370</v>
      </c>
      <c r="D114" s="22" t="s">
        <v>35</v>
      </c>
      <c r="E114" s="23">
        <v>23400</v>
      </c>
      <c r="F114" s="23">
        <v>23400</v>
      </c>
      <c r="G114" s="24">
        <v>22986.1</v>
      </c>
      <c r="H114" s="23"/>
      <c r="I114" s="46">
        <v>98.23119658119658</v>
      </c>
    </row>
    <row r="115" spans="1:9" ht="25.5">
      <c r="A115" s="16"/>
      <c r="B115" s="100"/>
      <c r="C115" s="41">
        <v>4410</v>
      </c>
      <c r="D115" s="22" t="s">
        <v>36</v>
      </c>
      <c r="E115" s="23">
        <v>15000</v>
      </c>
      <c r="F115" s="23">
        <v>15000</v>
      </c>
      <c r="G115" s="24">
        <v>14758.92</v>
      </c>
      <c r="H115" s="23"/>
      <c r="I115" s="46">
        <v>98.39280000000001</v>
      </c>
    </row>
    <row r="116" spans="1:9" ht="14.25">
      <c r="A116" s="16"/>
      <c r="B116" s="107"/>
      <c r="C116" s="41">
        <v>4430</v>
      </c>
      <c r="D116" s="22" t="s">
        <v>19</v>
      </c>
      <c r="E116" s="23">
        <v>180</v>
      </c>
      <c r="F116" s="23">
        <v>180</v>
      </c>
      <c r="G116" s="24">
        <v>173</v>
      </c>
      <c r="H116" s="23"/>
      <c r="I116" s="46">
        <v>96.11111111111111</v>
      </c>
    </row>
    <row r="117" spans="1:9" ht="38.25">
      <c r="A117" s="16"/>
      <c r="B117" s="100"/>
      <c r="C117" s="41">
        <v>4440</v>
      </c>
      <c r="D117" s="27" t="s">
        <v>31</v>
      </c>
      <c r="E117" s="23">
        <v>16000</v>
      </c>
      <c r="F117" s="23">
        <v>16000</v>
      </c>
      <c r="G117" s="24">
        <v>16000</v>
      </c>
      <c r="H117" s="23"/>
      <c r="I117" s="46">
        <v>100</v>
      </c>
    </row>
    <row r="118" spans="1:9" ht="38.25">
      <c r="A118" s="16"/>
      <c r="B118" s="100"/>
      <c r="C118" s="41">
        <v>4610</v>
      </c>
      <c r="D118" s="22" t="s">
        <v>55</v>
      </c>
      <c r="E118" s="23">
        <v>2900</v>
      </c>
      <c r="F118" s="23">
        <v>2900</v>
      </c>
      <c r="G118" s="24">
        <v>2856</v>
      </c>
      <c r="H118" s="23"/>
      <c r="I118" s="46">
        <v>98.48</v>
      </c>
    </row>
    <row r="119" spans="1:9" ht="39" customHeight="1">
      <c r="A119" s="16"/>
      <c r="B119" s="100"/>
      <c r="C119" s="41">
        <v>4700</v>
      </c>
      <c r="D119" s="22" t="s">
        <v>65</v>
      </c>
      <c r="E119" s="23">
        <v>13670</v>
      </c>
      <c r="F119" s="23">
        <v>13670</v>
      </c>
      <c r="G119" s="24">
        <v>13663.2</v>
      </c>
      <c r="H119" s="23"/>
      <c r="I119" s="46">
        <v>99.9502560351134</v>
      </c>
    </row>
    <row r="120" spans="1:9" ht="63.75">
      <c r="A120" s="16"/>
      <c r="B120" s="100"/>
      <c r="C120" s="41">
        <v>4740</v>
      </c>
      <c r="D120" s="27" t="s">
        <v>70</v>
      </c>
      <c r="E120" s="23">
        <v>4000</v>
      </c>
      <c r="F120" s="23">
        <v>4000</v>
      </c>
      <c r="G120" s="24">
        <v>3856.72</v>
      </c>
      <c r="H120" s="23"/>
      <c r="I120" s="46">
        <v>96.41799999999999</v>
      </c>
    </row>
    <row r="121" spans="1:9" ht="38.25">
      <c r="A121" s="16"/>
      <c r="B121" s="100"/>
      <c r="C121" s="41">
        <v>4750</v>
      </c>
      <c r="D121" s="27" t="s">
        <v>63</v>
      </c>
      <c r="E121" s="23">
        <v>7230</v>
      </c>
      <c r="F121" s="23">
        <v>7230</v>
      </c>
      <c r="G121" s="24">
        <v>7226.12</v>
      </c>
      <c r="H121" s="23"/>
      <c r="I121" s="46">
        <v>99.94633471645919</v>
      </c>
    </row>
    <row r="122" spans="1:9" ht="38.25">
      <c r="A122" s="16"/>
      <c r="B122" s="109"/>
      <c r="C122" s="41">
        <v>6060</v>
      </c>
      <c r="D122" s="27" t="s">
        <v>37</v>
      </c>
      <c r="E122" s="23">
        <v>41000</v>
      </c>
      <c r="F122" s="23">
        <v>41000</v>
      </c>
      <c r="G122" s="20">
        <v>40842.32</v>
      </c>
      <c r="H122" s="19"/>
      <c r="I122" s="46">
        <v>99.61541463414633</v>
      </c>
    </row>
    <row r="123" spans="1:9" ht="24">
      <c r="A123" s="16"/>
      <c r="B123" s="110" t="s">
        <v>71</v>
      </c>
      <c r="C123" s="49"/>
      <c r="D123" s="36" t="s">
        <v>72</v>
      </c>
      <c r="E123" s="34">
        <v>17870</v>
      </c>
      <c r="F123" s="34">
        <v>17870</v>
      </c>
      <c r="G123" s="34">
        <v>14642.17</v>
      </c>
      <c r="H123" s="34"/>
      <c r="I123" s="11">
        <v>81.93715724678232</v>
      </c>
    </row>
    <row r="124" spans="1:9" ht="25.5">
      <c r="A124" s="16"/>
      <c r="B124" s="110"/>
      <c r="C124" s="41">
        <v>4210</v>
      </c>
      <c r="D124" s="27" t="s">
        <v>29</v>
      </c>
      <c r="E124" s="23">
        <v>7870</v>
      </c>
      <c r="F124" s="23">
        <v>7870</v>
      </c>
      <c r="G124" s="24">
        <v>5378.68</v>
      </c>
      <c r="H124" s="23"/>
      <c r="I124" s="46">
        <v>68.3440914866582</v>
      </c>
    </row>
    <row r="125" spans="1:9" ht="25.5">
      <c r="A125" s="16"/>
      <c r="B125" s="109"/>
      <c r="C125" s="41">
        <v>4300</v>
      </c>
      <c r="D125" s="22" t="s">
        <v>16</v>
      </c>
      <c r="E125" s="23">
        <v>10000</v>
      </c>
      <c r="F125" s="23">
        <v>10000</v>
      </c>
      <c r="G125" s="24">
        <v>9263.49</v>
      </c>
      <c r="H125" s="23"/>
      <c r="I125" s="46">
        <v>92.6349</v>
      </c>
    </row>
    <row r="126" spans="1:9" ht="51">
      <c r="A126" s="16"/>
      <c r="B126" s="110">
        <v>75095</v>
      </c>
      <c r="C126" s="42"/>
      <c r="D126" s="14" t="s">
        <v>73</v>
      </c>
      <c r="E126" s="10">
        <v>6200</v>
      </c>
      <c r="F126" s="10">
        <v>6200</v>
      </c>
      <c r="G126" s="10">
        <v>6162.41</v>
      </c>
      <c r="H126" s="10"/>
      <c r="I126" s="46">
        <v>99.39370967741935</v>
      </c>
    </row>
    <row r="127" spans="1:9" ht="25.5">
      <c r="A127" s="16"/>
      <c r="B127" s="109"/>
      <c r="C127" s="41">
        <v>4210</v>
      </c>
      <c r="D127" s="40" t="s">
        <v>29</v>
      </c>
      <c r="E127" s="43">
        <v>1300</v>
      </c>
      <c r="F127" s="43">
        <v>1300</v>
      </c>
      <c r="G127" s="32">
        <v>1282.4</v>
      </c>
      <c r="H127" s="31"/>
      <c r="I127" s="45">
        <v>98.64615384615385</v>
      </c>
    </row>
    <row r="128" spans="1:9" ht="25.5">
      <c r="A128" s="16"/>
      <c r="B128" s="100"/>
      <c r="C128" s="26">
        <v>4300</v>
      </c>
      <c r="D128" s="22" t="s">
        <v>16</v>
      </c>
      <c r="E128" s="23">
        <v>600</v>
      </c>
      <c r="F128" s="23">
        <v>600</v>
      </c>
      <c r="G128" s="20">
        <v>590.48</v>
      </c>
      <c r="H128" s="19"/>
      <c r="I128" s="46">
        <v>98.41333333333334</v>
      </c>
    </row>
    <row r="129" spans="1:9" ht="14.25">
      <c r="A129" s="16"/>
      <c r="B129" s="100"/>
      <c r="C129" s="26">
        <v>4430</v>
      </c>
      <c r="D129" s="22" t="s">
        <v>19</v>
      </c>
      <c r="E129" s="23">
        <v>4300</v>
      </c>
      <c r="F129" s="23">
        <v>4300</v>
      </c>
      <c r="G129" s="20">
        <v>4289.53</v>
      </c>
      <c r="H129" s="19"/>
      <c r="I129" s="46">
        <v>99.75651162790697</v>
      </c>
    </row>
    <row r="130" spans="1:9" ht="58.5" customHeight="1">
      <c r="A130" s="130">
        <v>751</v>
      </c>
      <c r="B130" s="118"/>
      <c r="C130" s="119"/>
      <c r="D130" s="136" t="s">
        <v>74</v>
      </c>
      <c r="E130" s="129">
        <v>635</v>
      </c>
      <c r="F130" s="129"/>
      <c r="G130" s="129">
        <v>635</v>
      </c>
      <c r="H130" s="129">
        <v>635</v>
      </c>
      <c r="I130" s="129">
        <v>100</v>
      </c>
    </row>
    <row r="131" spans="1:9" ht="51">
      <c r="A131" s="16"/>
      <c r="B131" s="110">
        <v>75101</v>
      </c>
      <c r="C131" s="42"/>
      <c r="D131" s="48" t="s">
        <v>74</v>
      </c>
      <c r="E131" s="30">
        <v>635</v>
      </c>
      <c r="F131" s="30"/>
      <c r="G131" s="30">
        <v>635</v>
      </c>
      <c r="H131" s="30">
        <v>635</v>
      </c>
      <c r="I131" s="50">
        <v>100</v>
      </c>
    </row>
    <row r="132" spans="1:9" ht="25.5">
      <c r="A132" s="53"/>
      <c r="B132" s="107"/>
      <c r="C132" s="33">
        <v>4170</v>
      </c>
      <c r="D132" s="18" t="s">
        <v>28</v>
      </c>
      <c r="E132" s="19">
        <v>635</v>
      </c>
      <c r="F132" s="19"/>
      <c r="G132" s="19">
        <v>635</v>
      </c>
      <c r="H132" s="19">
        <v>635</v>
      </c>
      <c r="I132" s="45">
        <v>100</v>
      </c>
    </row>
    <row r="133" spans="1:9" ht="14.25">
      <c r="A133" s="12" t="s">
        <v>75</v>
      </c>
      <c r="B133" s="107"/>
      <c r="C133" s="33"/>
      <c r="D133" s="14" t="s">
        <v>76</v>
      </c>
      <c r="E133" s="30">
        <v>500</v>
      </c>
      <c r="F133" s="30"/>
      <c r="G133" s="30">
        <v>500</v>
      </c>
      <c r="H133" s="30">
        <v>500</v>
      </c>
      <c r="I133" s="52">
        <v>100</v>
      </c>
    </row>
    <row r="134" spans="1:9" ht="25.5">
      <c r="A134" s="16"/>
      <c r="B134" s="103" t="s">
        <v>77</v>
      </c>
      <c r="C134" s="33"/>
      <c r="D134" s="14" t="s">
        <v>135</v>
      </c>
      <c r="E134" s="55">
        <v>500</v>
      </c>
      <c r="F134" s="55"/>
      <c r="G134" s="55">
        <v>500</v>
      </c>
      <c r="H134" s="55">
        <v>500</v>
      </c>
      <c r="I134" s="56">
        <v>100</v>
      </c>
    </row>
    <row r="135" spans="1:9" ht="25.5">
      <c r="A135" s="16"/>
      <c r="B135" s="107"/>
      <c r="C135" s="21">
        <v>4210</v>
      </c>
      <c r="D135" s="40" t="s">
        <v>29</v>
      </c>
      <c r="E135" s="43">
        <v>467</v>
      </c>
      <c r="F135" s="43"/>
      <c r="G135" s="43"/>
      <c r="H135" s="43">
        <v>467</v>
      </c>
      <c r="I135" s="45">
        <v>100</v>
      </c>
    </row>
    <row r="136" spans="1:9" ht="35.25" customHeight="1">
      <c r="A136" s="12"/>
      <c r="B136" s="107"/>
      <c r="C136" s="21">
        <v>4410</v>
      </c>
      <c r="D136" s="22" t="s">
        <v>36</v>
      </c>
      <c r="E136" s="43">
        <v>33</v>
      </c>
      <c r="F136" s="43"/>
      <c r="G136" s="43"/>
      <c r="H136" s="43">
        <v>33</v>
      </c>
      <c r="I136" s="45">
        <v>100</v>
      </c>
    </row>
    <row r="137" spans="1:9" ht="36">
      <c r="A137" s="12" t="s">
        <v>79</v>
      </c>
      <c r="B137" s="101"/>
      <c r="C137" s="25"/>
      <c r="D137" s="132" t="s">
        <v>80</v>
      </c>
      <c r="E137" s="10">
        <f>E138+E140+E154+E156</f>
        <v>155457</v>
      </c>
      <c r="F137" s="10">
        <f>F138+F140+F154+F156</f>
        <v>154457</v>
      </c>
      <c r="G137" s="10">
        <f>G138+G140+G154+G156</f>
        <v>150470.84</v>
      </c>
      <c r="H137" s="10">
        <v>1000</v>
      </c>
      <c r="I137" s="11">
        <v>96.79</v>
      </c>
    </row>
    <row r="138" spans="1:9" ht="38.25">
      <c r="A138" s="16"/>
      <c r="B138" s="101" t="s">
        <v>81</v>
      </c>
      <c r="C138" s="25"/>
      <c r="D138" s="14" t="s">
        <v>82</v>
      </c>
      <c r="E138" s="10">
        <v>15000</v>
      </c>
      <c r="F138" s="10">
        <v>15000</v>
      </c>
      <c r="G138" s="10">
        <v>15000</v>
      </c>
      <c r="H138" s="10"/>
      <c r="I138" s="11">
        <v>100</v>
      </c>
    </row>
    <row r="139" spans="1:9" ht="113.25" customHeight="1">
      <c r="A139" s="16"/>
      <c r="B139" s="101"/>
      <c r="C139" s="41">
        <v>6300</v>
      </c>
      <c r="D139" s="133" t="s">
        <v>83</v>
      </c>
      <c r="E139" s="23">
        <v>15000</v>
      </c>
      <c r="F139" s="23">
        <v>15000</v>
      </c>
      <c r="G139" s="23">
        <v>15000</v>
      </c>
      <c r="H139" s="23"/>
      <c r="I139" s="11">
        <v>100</v>
      </c>
    </row>
    <row r="140" spans="1:9" ht="25.5">
      <c r="A140" s="12" t="s">
        <v>79</v>
      </c>
      <c r="B140" s="103">
        <v>75412</v>
      </c>
      <c r="C140" s="13"/>
      <c r="D140" s="14" t="s">
        <v>84</v>
      </c>
      <c r="E140" s="10">
        <f>E141+E142+E143+E144+E145+E146+E147+E148+E149+E150+E151+E152+E153</f>
        <v>121427</v>
      </c>
      <c r="F140" s="10">
        <f>F141+F142+F143+F144+F145+F146+F147+F148+F149+F150+F151+F152+F153</f>
        <v>121427</v>
      </c>
      <c r="G140" s="10">
        <f>G141+G142+G143+G144+G145+G146+G147+G148+G149+G150+G151+G152+G153</f>
        <v>118026.19</v>
      </c>
      <c r="H140" s="10"/>
      <c r="I140" s="11">
        <v>97.19929669678078</v>
      </c>
    </row>
    <row r="141" spans="1:9" ht="30" customHeight="1">
      <c r="A141" s="16"/>
      <c r="B141" s="107"/>
      <c r="C141" s="41">
        <v>3030</v>
      </c>
      <c r="D141" s="22" t="s">
        <v>51</v>
      </c>
      <c r="E141" s="23">
        <v>9200</v>
      </c>
      <c r="F141" s="23">
        <v>9200</v>
      </c>
      <c r="G141" s="24">
        <v>9163.56</v>
      </c>
      <c r="H141" s="23"/>
      <c r="I141" s="46">
        <v>99.60391304347826</v>
      </c>
    </row>
    <row r="142" spans="1:9" ht="25.5">
      <c r="A142" s="16"/>
      <c r="B142" s="107"/>
      <c r="C142" s="41">
        <v>4010</v>
      </c>
      <c r="D142" s="22" t="s">
        <v>24</v>
      </c>
      <c r="E142" s="23">
        <v>12363</v>
      </c>
      <c r="F142" s="23">
        <v>12363</v>
      </c>
      <c r="G142" s="24">
        <v>11943.5</v>
      </c>
      <c r="H142" s="23"/>
      <c r="I142" s="46">
        <v>96.60681064466553</v>
      </c>
    </row>
    <row r="143" spans="1:9" ht="25.5">
      <c r="A143" s="16"/>
      <c r="B143" s="107"/>
      <c r="C143" s="41">
        <v>4040</v>
      </c>
      <c r="D143" s="22" t="s">
        <v>25</v>
      </c>
      <c r="E143" s="23">
        <v>1037</v>
      </c>
      <c r="F143" s="23">
        <v>1037</v>
      </c>
      <c r="G143" s="24">
        <v>1037</v>
      </c>
      <c r="H143" s="23"/>
      <c r="I143" s="46">
        <v>100</v>
      </c>
    </row>
    <row r="144" spans="1:9" ht="37.5" customHeight="1">
      <c r="A144" s="16"/>
      <c r="B144" s="107"/>
      <c r="C144" s="26">
        <v>4110</v>
      </c>
      <c r="D144" s="22" t="s">
        <v>26</v>
      </c>
      <c r="E144" s="23">
        <v>2300</v>
      </c>
      <c r="F144" s="23">
        <v>2300</v>
      </c>
      <c r="G144" s="24">
        <v>2006.08</v>
      </c>
      <c r="H144" s="23"/>
      <c r="I144" s="46">
        <v>87.22086956521738</v>
      </c>
    </row>
    <row r="145" spans="1:9" ht="25.5">
      <c r="A145" s="16"/>
      <c r="B145" s="107"/>
      <c r="C145" s="26">
        <v>4120</v>
      </c>
      <c r="D145" s="22" t="s">
        <v>27</v>
      </c>
      <c r="E145" s="23">
        <v>380</v>
      </c>
      <c r="F145" s="23">
        <v>380</v>
      </c>
      <c r="G145" s="24">
        <v>316.94</v>
      </c>
      <c r="H145" s="23"/>
      <c r="I145" s="46">
        <v>83.40526315789474</v>
      </c>
    </row>
    <row r="146" spans="1:9" ht="25.5">
      <c r="A146" s="16"/>
      <c r="B146" s="107"/>
      <c r="C146" s="21">
        <v>4210</v>
      </c>
      <c r="D146" s="22" t="s">
        <v>29</v>
      </c>
      <c r="E146" s="23">
        <v>38519</v>
      </c>
      <c r="F146" s="23">
        <v>38519</v>
      </c>
      <c r="G146" s="24">
        <v>38510.96</v>
      </c>
      <c r="H146" s="23"/>
      <c r="I146" s="46">
        <v>99.97912718398713</v>
      </c>
    </row>
    <row r="147" spans="1:9" ht="14.25" customHeight="1">
      <c r="A147" s="16"/>
      <c r="B147" s="107"/>
      <c r="C147" s="21">
        <v>4260</v>
      </c>
      <c r="D147" s="22" t="s">
        <v>34</v>
      </c>
      <c r="E147" s="23">
        <v>1650</v>
      </c>
      <c r="F147" s="23">
        <v>1650</v>
      </c>
      <c r="G147" s="24">
        <v>1645.8</v>
      </c>
      <c r="H147" s="23"/>
      <c r="I147" s="46">
        <v>99.74545454545454</v>
      </c>
    </row>
    <row r="148" spans="1:9" ht="25.5">
      <c r="A148" s="16"/>
      <c r="B148" s="107"/>
      <c r="C148" s="21">
        <v>4280</v>
      </c>
      <c r="D148" s="22" t="s">
        <v>30</v>
      </c>
      <c r="E148" s="23">
        <v>1970</v>
      </c>
      <c r="F148" s="23">
        <v>1970</v>
      </c>
      <c r="G148" s="24">
        <v>1863.6</v>
      </c>
      <c r="H148" s="23"/>
      <c r="I148" s="46">
        <v>94.5989847715736</v>
      </c>
    </row>
    <row r="149" spans="1:9" ht="25.5">
      <c r="A149" s="16"/>
      <c r="B149" s="107"/>
      <c r="C149" s="21">
        <v>4300</v>
      </c>
      <c r="D149" s="22" t="s">
        <v>16</v>
      </c>
      <c r="E149" s="23">
        <v>8000</v>
      </c>
      <c r="F149" s="23">
        <v>8000</v>
      </c>
      <c r="G149" s="24">
        <v>6132.96</v>
      </c>
      <c r="H149" s="23"/>
      <c r="I149" s="46">
        <v>76.66199999999999</v>
      </c>
    </row>
    <row r="150" spans="1:9" ht="31.5" customHeight="1">
      <c r="A150" s="16"/>
      <c r="B150" s="107"/>
      <c r="C150" s="21">
        <v>4410</v>
      </c>
      <c r="D150" s="22" t="s">
        <v>36</v>
      </c>
      <c r="E150" s="23">
        <v>530</v>
      </c>
      <c r="F150" s="23">
        <v>530</v>
      </c>
      <c r="G150" s="24">
        <v>525.51</v>
      </c>
      <c r="H150" s="23"/>
      <c r="I150" s="46">
        <v>99.15283018867925</v>
      </c>
    </row>
    <row r="151" spans="1:9" ht="12.75" customHeight="1">
      <c r="A151" s="16"/>
      <c r="B151" s="107"/>
      <c r="C151" s="21">
        <v>4430</v>
      </c>
      <c r="D151" s="22" t="s">
        <v>19</v>
      </c>
      <c r="E151" s="23">
        <v>2000</v>
      </c>
      <c r="F151" s="23">
        <v>2000</v>
      </c>
      <c r="G151" s="24">
        <v>1682</v>
      </c>
      <c r="H151" s="23"/>
      <c r="I151" s="46">
        <v>84.1</v>
      </c>
    </row>
    <row r="152" spans="1:9" ht="25.5">
      <c r="A152" s="65"/>
      <c r="B152" s="112"/>
      <c r="C152" s="78">
        <v>4480</v>
      </c>
      <c r="D152" s="79" t="s">
        <v>86</v>
      </c>
      <c r="E152" s="80">
        <v>2200</v>
      </c>
      <c r="F152" s="80">
        <v>2200</v>
      </c>
      <c r="G152" s="81">
        <v>2198</v>
      </c>
      <c r="H152" s="80"/>
      <c r="I152" s="82">
        <v>99.90909090909092</v>
      </c>
    </row>
    <row r="153" spans="1:9" ht="38.25">
      <c r="A153" s="85"/>
      <c r="B153" s="113"/>
      <c r="C153" s="86">
        <v>6060</v>
      </c>
      <c r="D153" s="92" t="s">
        <v>37</v>
      </c>
      <c r="E153" s="88">
        <v>41278</v>
      </c>
      <c r="F153" s="88">
        <v>41278</v>
      </c>
      <c r="G153" s="88">
        <v>41000.28</v>
      </c>
      <c r="H153" s="88"/>
      <c r="I153" s="89"/>
    </row>
    <row r="154" spans="1:9" ht="19.5" customHeight="1">
      <c r="A154" s="16"/>
      <c r="B154" s="103">
        <v>75414</v>
      </c>
      <c r="C154" s="13"/>
      <c r="D154" s="14" t="s">
        <v>78</v>
      </c>
      <c r="E154" s="10">
        <v>1000</v>
      </c>
      <c r="F154" s="10"/>
      <c r="G154" s="10">
        <v>1000</v>
      </c>
      <c r="H154" s="10">
        <f>H155</f>
        <v>1000</v>
      </c>
      <c r="I154" s="11">
        <v>100</v>
      </c>
    </row>
    <row r="155" spans="1:9" ht="25.5">
      <c r="A155" s="16"/>
      <c r="B155" s="107"/>
      <c r="C155" s="21">
        <v>4210</v>
      </c>
      <c r="D155" s="22" t="s">
        <v>87</v>
      </c>
      <c r="E155" s="23">
        <v>1000</v>
      </c>
      <c r="F155" s="23"/>
      <c r="G155" s="23">
        <v>1000</v>
      </c>
      <c r="H155" s="23">
        <v>1000</v>
      </c>
      <c r="I155" s="46">
        <v>100</v>
      </c>
    </row>
    <row r="156" spans="1:9" ht="25.5">
      <c r="A156" s="16"/>
      <c r="B156" s="103" t="s">
        <v>88</v>
      </c>
      <c r="C156" s="33"/>
      <c r="D156" s="14" t="s">
        <v>89</v>
      </c>
      <c r="E156" s="10">
        <f>SUM(E157:E165)</f>
        <v>18030</v>
      </c>
      <c r="F156" s="10">
        <f>SUM(F157:F165)</f>
        <v>18030</v>
      </c>
      <c r="G156" s="10">
        <f>SUM(G157:G165)</f>
        <v>16444.65</v>
      </c>
      <c r="H156" s="10"/>
      <c r="I156" s="11">
        <v>91.20715474209652</v>
      </c>
    </row>
    <row r="157" spans="1:9" ht="25.5">
      <c r="A157" s="16"/>
      <c r="B157" s="103"/>
      <c r="C157" s="21">
        <v>4010</v>
      </c>
      <c r="D157" s="22" t="s">
        <v>24</v>
      </c>
      <c r="E157" s="23">
        <v>8804</v>
      </c>
      <c r="F157" s="23">
        <v>8804</v>
      </c>
      <c r="G157" s="23">
        <v>8562.37</v>
      </c>
      <c r="H157" s="23"/>
      <c r="I157" s="46">
        <v>97.26</v>
      </c>
    </row>
    <row r="158" spans="1:9" ht="25.5">
      <c r="A158" s="38"/>
      <c r="B158" s="100"/>
      <c r="C158" s="26">
        <v>4040</v>
      </c>
      <c r="D158" s="22" t="s">
        <v>25</v>
      </c>
      <c r="E158" s="23">
        <v>796</v>
      </c>
      <c r="F158" s="23">
        <v>796</v>
      </c>
      <c r="G158" s="19">
        <v>795.6</v>
      </c>
      <c r="H158" s="19"/>
      <c r="I158" s="37">
        <v>99.94974874371859</v>
      </c>
    </row>
    <row r="159" spans="1:9" ht="37.5" customHeight="1">
      <c r="A159" s="38"/>
      <c r="B159" s="100"/>
      <c r="C159" s="26">
        <v>4110</v>
      </c>
      <c r="D159" s="27" t="s">
        <v>26</v>
      </c>
      <c r="E159" s="23">
        <v>1650</v>
      </c>
      <c r="F159" s="23">
        <v>1650</v>
      </c>
      <c r="G159" s="19">
        <v>1532.45</v>
      </c>
      <c r="H159" s="19"/>
      <c r="I159" s="37">
        <v>92.87575757575758</v>
      </c>
    </row>
    <row r="160" spans="1:9" ht="25.5">
      <c r="A160" s="38"/>
      <c r="B160" s="100"/>
      <c r="C160" s="26">
        <v>4120</v>
      </c>
      <c r="D160" s="22" t="s">
        <v>27</v>
      </c>
      <c r="E160" s="23">
        <v>280</v>
      </c>
      <c r="F160" s="23">
        <v>280</v>
      </c>
      <c r="G160" s="20">
        <v>240.99</v>
      </c>
      <c r="H160" s="19"/>
      <c r="I160" s="37">
        <v>86.06785714285715</v>
      </c>
    </row>
    <row r="161" spans="1:9" ht="25.5">
      <c r="A161" s="38"/>
      <c r="B161" s="100"/>
      <c r="C161" s="26">
        <v>4170</v>
      </c>
      <c r="D161" s="27" t="s">
        <v>28</v>
      </c>
      <c r="E161" s="23">
        <v>3800</v>
      </c>
      <c r="F161" s="23">
        <v>3800</v>
      </c>
      <c r="G161" s="24">
        <v>3644.5</v>
      </c>
      <c r="H161" s="23"/>
      <c r="I161" s="37">
        <v>95.90789473684211</v>
      </c>
    </row>
    <row r="162" spans="1:9" ht="25.5">
      <c r="A162" s="16"/>
      <c r="B162" s="100"/>
      <c r="C162" s="41">
        <v>4210</v>
      </c>
      <c r="D162" s="40" t="s">
        <v>29</v>
      </c>
      <c r="E162" s="43">
        <v>746</v>
      </c>
      <c r="F162" s="43">
        <v>746</v>
      </c>
      <c r="G162" s="23">
        <v>650.89</v>
      </c>
      <c r="H162" s="23"/>
      <c r="I162" s="37">
        <v>87.25067024128687</v>
      </c>
    </row>
    <row r="163" spans="1:9" ht="25.5">
      <c r="A163" s="16"/>
      <c r="B163" s="100"/>
      <c r="C163" s="41">
        <v>4300</v>
      </c>
      <c r="D163" s="40" t="s">
        <v>16</v>
      </c>
      <c r="E163" s="43">
        <v>1300</v>
      </c>
      <c r="F163" s="43">
        <v>1300</v>
      </c>
      <c r="G163" s="23">
        <v>388.33</v>
      </c>
      <c r="H163" s="23"/>
      <c r="I163" s="37">
        <v>29.87</v>
      </c>
    </row>
    <row r="164" spans="1:9" ht="25.5">
      <c r="A164" s="16"/>
      <c r="B164" s="100"/>
      <c r="C164" s="41">
        <v>4410</v>
      </c>
      <c r="D164" s="40" t="s">
        <v>36</v>
      </c>
      <c r="E164" s="43">
        <v>200</v>
      </c>
      <c r="F164" s="43">
        <v>200</v>
      </c>
      <c r="G164" s="43">
        <v>175.52</v>
      </c>
      <c r="H164" s="43"/>
      <c r="I164" s="50">
        <v>87.76</v>
      </c>
    </row>
    <row r="165" spans="1:9" ht="38.25">
      <c r="A165" s="38"/>
      <c r="B165" s="100"/>
      <c r="C165" s="41">
        <v>4440</v>
      </c>
      <c r="D165" s="40" t="s">
        <v>31</v>
      </c>
      <c r="E165" s="43">
        <v>454</v>
      </c>
      <c r="F165" s="43">
        <v>454</v>
      </c>
      <c r="G165" s="43">
        <v>454</v>
      </c>
      <c r="H165" s="43"/>
      <c r="I165" s="50">
        <v>100</v>
      </c>
    </row>
    <row r="166" spans="1:9" ht="108">
      <c r="A166" s="6" t="s">
        <v>90</v>
      </c>
      <c r="B166" s="100"/>
      <c r="C166" s="17"/>
      <c r="D166" s="131" t="s">
        <v>91</v>
      </c>
      <c r="E166" s="30">
        <v>21000</v>
      </c>
      <c r="F166" s="30">
        <v>21000</v>
      </c>
      <c r="G166" s="30">
        <v>18269.44</v>
      </c>
      <c r="H166" s="30"/>
      <c r="I166" s="52">
        <v>87</v>
      </c>
    </row>
    <row r="167" spans="1:9" ht="60">
      <c r="A167" s="38"/>
      <c r="B167" s="101" t="s">
        <v>92</v>
      </c>
      <c r="C167" s="17"/>
      <c r="D167" s="131" t="s">
        <v>93</v>
      </c>
      <c r="E167" s="10">
        <v>85</v>
      </c>
      <c r="F167" s="10">
        <v>85</v>
      </c>
      <c r="G167" s="15"/>
      <c r="H167" s="10"/>
      <c r="I167" s="45">
        <v>0</v>
      </c>
    </row>
    <row r="168" spans="1:9" ht="24.75" customHeight="1">
      <c r="A168" s="38"/>
      <c r="B168" s="111"/>
      <c r="C168" s="2">
        <v>8550</v>
      </c>
      <c r="D168" s="27" t="s">
        <v>94</v>
      </c>
      <c r="E168" s="23">
        <v>85</v>
      </c>
      <c r="F168" s="23">
        <v>85</v>
      </c>
      <c r="G168" s="35"/>
      <c r="H168" s="34"/>
      <c r="I168" s="45">
        <v>0</v>
      </c>
    </row>
    <row r="169" spans="1:9" ht="68.25" customHeight="1">
      <c r="A169" s="16"/>
      <c r="B169" s="111" t="s">
        <v>136</v>
      </c>
      <c r="C169" s="2"/>
      <c r="D169" s="14" t="s">
        <v>95</v>
      </c>
      <c r="E169" s="10">
        <v>20915</v>
      </c>
      <c r="F169" s="10">
        <v>20915</v>
      </c>
      <c r="G169" s="10">
        <v>18269.44</v>
      </c>
      <c r="H169" s="10"/>
      <c r="I169" s="11">
        <v>87.35089648577575</v>
      </c>
    </row>
    <row r="170" spans="1:9" ht="25.5">
      <c r="A170" s="16"/>
      <c r="B170" s="111"/>
      <c r="C170" s="51">
        <v>4100</v>
      </c>
      <c r="D170" s="22" t="s">
        <v>67</v>
      </c>
      <c r="E170" s="23">
        <v>16000</v>
      </c>
      <c r="F170" s="23">
        <v>16000</v>
      </c>
      <c r="G170" s="24">
        <v>15230.97</v>
      </c>
      <c r="H170" s="23"/>
      <c r="I170" s="46">
        <v>95.1935625</v>
      </c>
    </row>
    <row r="171" spans="1:9" ht="25.5">
      <c r="A171" s="12"/>
      <c r="B171" s="101"/>
      <c r="C171" s="21">
        <v>4210</v>
      </c>
      <c r="D171" s="22" t="s">
        <v>29</v>
      </c>
      <c r="E171" s="23">
        <v>1915</v>
      </c>
      <c r="F171" s="23">
        <v>1915</v>
      </c>
      <c r="G171" s="24">
        <v>305</v>
      </c>
      <c r="H171" s="23"/>
      <c r="I171" s="46">
        <v>15.926892950391643</v>
      </c>
    </row>
    <row r="172" spans="1:9" ht="24.75" customHeight="1">
      <c r="A172" s="12"/>
      <c r="B172" s="107"/>
      <c r="C172" s="21">
        <v>4300</v>
      </c>
      <c r="D172" s="18" t="s">
        <v>16</v>
      </c>
      <c r="E172" s="23">
        <v>3000</v>
      </c>
      <c r="F172" s="23">
        <v>3000</v>
      </c>
      <c r="G172" s="24">
        <v>2733.47</v>
      </c>
      <c r="H172" s="23"/>
      <c r="I172" s="46">
        <v>91.11566666666666</v>
      </c>
    </row>
    <row r="173" spans="1:9" ht="30.75" customHeight="1">
      <c r="A173" s="12" t="s">
        <v>96</v>
      </c>
      <c r="B173" s="107"/>
      <c r="C173" s="21"/>
      <c r="D173" s="14" t="s">
        <v>97</v>
      </c>
      <c r="E173" s="10">
        <v>186000</v>
      </c>
      <c r="F173" s="15">
        <v>186000</v>
      </c>
      <c r="G173" s="15">
        <v>185029.09</v>
      </c>
      <c r="H173" s="10"/>
      <c r="I173" s="11">
        <v>99.47800537634409</v>
      </c>
    </row>
    <row r="174" spans="1:9" ht="63.75">
      <c r="A174" s="12"/>
      <c r="B174" s="107"/>
      <c r="C174" s="21">
        <v>8070</v>
      </c>
      <c r="D174" s="27" t="s">
        <v>98</v>
      </c>
      <c r="E174" s="23">
        <v>186000</v>
      </c>
      <c r="F174" s="23">
        <v>186000</v>
      </c>
      <c r="G174" s="24">
        <v>185029.09</v>
      </c>
      <c r="H174" s="23"/>
      <c r="I174" s="37">
        <v>99.47800537634409</v>
      </c>
    </row>
    <row r="175" spans="1:9" ht="14.25">
      <c r="A175" s="12" t="s">
        <v>99</v>
      </c>
      <c r="B175" s="107"/>
      <c r="C175" s="33"/>
      <c r="D175" s="14" t="s">
        <v>100</v>
      </c>
      <c r="E175" s="15">
        <v>7251</v>
      </c>
      <c r="F175" s="15">
        <v>7251</v>
      </c>
      <c r="G175" s="15">
        <v>7251</v>
      </c>
      <c r="H175" s="10"/>
      <c r="I175" s="11">
        <v>100</v>
      </c>
    </row>
    <row r="176" spans="1:9" ht="25.5">
      <c r="A176" s="16"/>
      <c r="B176" s="101" t="s">
        <v>101</v>
      </c>
      <c r="C176" s="26"/>
      <c r="D176" s="29" t="s">
        <v>94</v>
      </c>
      <c r="E176" s="15">
        <v>7251</v>
      </c>
      <c r="F176" s="15">
        <v>7251</v>
      </c>
      <c r="G176" s="15">
        <v>7251</v>
      </c>
      <c r="H176" s="10"/>
      <c r="I176" s="11">
        <v>100</v>
      </c>
    </row>
    <row r="177" spans="1:9" ht="25.5">
      <c r="A177" s="16"/>
      <c r="B177" s="107"/>
      <c r="C177" s="21">
        <v>8550</v>
      </c>
      <c r="D177" s="27" t="s">
        <v>94</v>
      </c>
      <c r="E177" s="24">
        <v>7251</v>
      </c>
      <c r="F177" s="24">
        <v>7251</v>
      </c>
      <c r="G177" s="24">
        <v>7251</v>
      </c>
      <c r="H177" s="23"/>
      <c r="I177" s="46">
        <v>100</v>
      </c>
    </row>
    <row r="178" spans="1:9" ht="25.5">
      <c r="A178" s="12" t="s">
        <v>102</v>
      </c>
      <c r="B178" s="107"/>
      <c r="C178" s="33"/>
      <c r="D178" s="14" t="s">
        <v>103</v>
      </c>
      <c r="E178" s="10">
        <f>E179+E202+E223+E238+E250+E270+E281+E263</f>
        <v>2829106</v>
      </c>
      <c r="F178" s="10">
        <f>F179+F202+F223+F238+F250+F270+F281+F263</f>
        <v>2829106</v>
      </c>
      <c r="G178" s="64">
        <f>G179+G202+G223+G238+G250+G270+G281+G263</f>
        <v>2817068.39</v>
      </c>
      <c r="H178" s="10"/>
      <c r="I178" s="11">
        <v>99.57</v>
      </c>
    </row>
    <row r="179" spans="1:9" ht="24">
      <c r="A179" s="12"/>
      <c r="B179" s="103" t="s">
        <v>137</v>
      </c>
      <c r="C179" s="33"/>
      <c r="D179" s="14" t="s">
        <v>138</v>
      </c>
      <c r="E179" s="10">
        <f>E180+E181+E182+E183+E184+E185+E186+E187+E188+E189+E190+E191+E192+E193+E194+E195+E196+E197+E198+E199+E200+E201</f>
        <v>1501950</v>
      </c>
      <c r="F179" s="10">
        <f>F180+F181+F182+F183+F184+F185+F186+F187+F188+F189+F190+F191+F192+F193+F194+F195+F196+F197+F198+F199+F200+F201</f>
        <v>1501950</v>
      </c>
      <c r="G179" s="64">
        <f>G180+G181+G182+G183+G184+G185+G186+G187+G188+G189+G190+G191+G192+G193+G194+G195+G196+G197+G198+G199+G200+G201</f>
        <v>1501950.0000000002</v>
      </c>
      <c r="H179" s="10"/>
      <c r="I179" s="11">
        <f>G179/E179*100</f>
        <v>100.00000000000003</v>
      </c>
    </row>
    <row r="180" spans="1:9" ht="38.25" customHeight="1">
      <c r="A180" s="12"/>
      <c r="B180" s="107"/>
      <c r="C180" s="33">
        <v>3020</v>
      </c>
      <c r="D180" s="28" t="s">
        <v>23</v>
      </c>
      <c r="E180" s="23">
        <v>71500</v>
      </c>
      <c r="F180" s="23">
        <v>71500</v>
      </c>
      <c r="G180" s="23">
        <v>71500</v>
      </c>
      <c r="H180" s="23"/>
      <c r="I180" s="11">
        <f aca="true" t="shared" si="2" ref="I180:I237">G180/E180*100</f>
        <v>100</v>
      </c>
    </row>
    <row r="181" spans="1:9" ht="25.5">
      <c r="A181" s="12"/>
      <c r="B181" s="107"/>
      <c r="C181" s="33">
        <v>4010</v>
      </c>
      <c r="D181" s="22" t="s">
        <v>24</v>
      </c>
      <c r="E181" s="23">
        <v>822000</v>
      </c>
      <c r="F181" s="23">
        <v>822000</v>
      </c>
      <c r="G181" s="23">
        <v>822000</v>
      </c>
      <c r="H181" s="23"/>
      <c r="I181" s="11">
        <f t="shared" si="2"/>
        <v>100</v>
      </c>
    </row>
    <row r="182" spans="1:9" ht="25.5">
      <c r="A182" s="12"/>
      <c r="B182" s="107"/>
      <c r="C182" s="33">
        <v>4040</v>
      </c>
      <c r="D182" s="22" t="s">
        <v>25</v>
      </c>
      <c r="E182" s="23">
        <v>59392</v>
      </c>
      <c r="F182" s="23">
        <v>59392</v>
      </c>
      <c r="G182" s="23">
        <v>59391.81</v>
      </c>
      <c r="H182" s="23"/>
      <c r="I182" s="11">
        <f t="shared" si="2"/>
        <v>99.99968009159483</v>
      </c>
    </row>
    <row r="183" spans="1:9" ht="38.25">
      <c r="A183" s="12"/>
      <c r="B183" s="107"/>
      <c r="C183" s="21">
        <v>4110</v>
      </c>
      <c r="D183" s="22" t="s">
        <v>26</v>
      </c>
      <c r="E183" s="23">
        <v>127200</v>
      </c>
      <c r="F183" s="23">
        <v>127200</v>
      </c>
      <c r="G183" s="23">
        <v>127200</v>
      </c>
      <c r="H183" s="23"/>
      <c r="I183" s="11">
        <f t="shared" si="2"/>
        <v>100</v>
      </c>
    </row>
    <row r="184" spans="1:9" ht="25.5">
      <c r="A184" s="12"/>
      <c r="B184" s="107"/>
      <c r="C184" s="21">
        <v>4120</v>
      </c>
      <c r="D184" s="22" t="s">
        <v>27</v>
      </c>
      <c r="E184" s="23">
        <v>23500</v>
      </c>
      <c r="F184" s="23">
        <v>23500</v>
      </c>
      <c r="G184" s="23">
        <v>23500</v>
      </c>
      <c r="H184" s="23"/>
      <c r="I184" s="11">
        <f t="shared" si="2"/>
        <v>100</v>
      </c>
    </row>
    <row r="185" spans="1:9" ht="25.5">
      <c r="A185" s="12"/>
      <c r="B185" s="107"/>
      <c r="C185" s="21">
        <v>4170</v>
      </c>
      <c r="D185" s="22" t="s">
        <v>28</v>
      </c>
      <c r="E185" s="23">
        <v>1180</v>
      </c>
      <c r="F185" s="23">
        <v>1180</v>
      </c>
      <c r="G185" s="23">
        <v>1179.04</v>
      </c>
      <c r="H185" s="23"/>
      <c r="I185" s="11">
        <f t="shared" si="2"/>
        <v>99.9186440677966</v>
      </c>
    </row>
    <row r="186" spans="1:9" ht="29.25" customHeight="1">
      <c r="A186" s="12"/>
      <c r="B186" s="107"/>
      <c r="C186" s="21">
        <v>4210</v>
      </c>
      <c r="D186" s="22" t="s">
        <v>29</v>
      </c>
      <c r="E186" s="23">
        <v>253021</v>
      </c>
      <c r="F186" s="23">
        <v>253021</v>
      </c>
      <c r="G186" s="23">
        <v>253028.04</v>
      </c>
      <c r="H186" s="23"/>
      <c r="I186" s="11">
        <f t="shared" si="2"/>
        <v>100.00278237774731</v>
      </c>
    </row>
    <row r="187" spans="1:9" ht="57" customHeight="1">
      <c r="A187" s="12"/>
      <c r="B187" s="107"/>
      <c r="C187" s="21">
        <v>4240</v>
      </c>
      <c r="D187" s="22" t="s">
        <v>164</v>
      </c>
      <c r="E187" s="23">
        <v>7496</v>
      </c>
      <c r="F187" s="23">
        <v>7496</v>
      </c>
      <c r="G187" s="23">
        <v>7495.24</v>
      </c>
      <c r="H187" s="23"/>
      <c r="I187" s="11">
        <f t="shared" si="2"/>
        <v>99.98986125933831</v>
      </c>
    </row>
    <row r="188" spans="1:9" ht="14.25">
      <c r="A188" s="12"/>
      <c r="B188" s="107"/>
      <c r="C188" s="21">
        <v>4260</v>
      </c>
      <c r="D188" s="22" t="s">
        <v>34</v>
      </c>
      <c r="E188" s="23">
        <v>29121</v>
      </c>
      <c r="F188" s="23">
        <v>29121</v>
      </c>
      <c r="G188" s="23">
        <v>29120.15</v>
      </c>
      <c r="H188" s="23"/>
      <c r="I188" s="11">
        <f t="shared" si="2"/>
        <v>99.99708114419148</v>
      </c>
    </row>
    <row r="189" spans="1:9" ht="25.5">
      <c r="A189" s="12"/>
      <c r="B189" s="107"/>
      <c r="C189" s="21">
        <v>4270</v>
      </c>
      <c r="D189" s="22" t="s">
        <v>52</v>
      </c>
      <c r="E189" s="23">
        <v>3797</v>
      </c>
      <c r="F189" s="23">
        <v>3797</v>
      </c>
      <c r="G189" s="23">
        <v>3797.08</v>
      </c>
      <c r="H189" s="23"/>
      <c r="I189" s="11">
        <f t="shared" si="2"/>
        <v>100.00210692652094</v>
      </c>
    </row>
    <row r="190" spans="1:9" ht="35.25" customHeight="1">
      <c r="A190" s="12"/>
      <c r="B190" s="107"/>
      <c r="C190" s="21">
        <v>4280</v>
      </c>
      <c r="D190" s="22" t="s">
        <v>30</v>
      </c>
      <c r="E190" s="23">
        <v>1112</v>
      </c>
      <c r="F190" s="23">
        <v>1112</v>
      </c>
      <c r="G190" s="23">
        <v>1112.09</v>
      </c>
      <c r="H190" s="23"/>
      <c r="I190" s="11">
        <f t="shared" si="2"/>
        <v>100.00809352517986</v>
      </c>
    </row>
    <row r="191" spans="1:9" ht="25.5">
      <c r="A191" s="12"/>
      <c r="B191" s="107"/>
      <c r="C191" s="21">
        <v>4300</v>
      </c>
      <c r="D191" s="22" t="s">
        <v>16</v>
      </c>
      <c r="E191" s="23">
        <v>28500</v>
      </c>
      <c r="F191" s="23">
        <v>28500</v>
      </c>
      <c r="G191" s="23">
        <v>28499.58</v>
      </c>
      <c r="H191" s="23"/>
      <c r="I191" s="11">
        <f t="shared" si="2"/>
        <v>99.99852631578948</v>
      </c>
    </row>
    <row r="192" spans="1:9" ht="25.5">
      <c r="A192" s="12"/>
      <c r="B192" s="107"/>
      <c r="C192" s="21">
        <v>4350</v>
      </c>
      <c r="D192" s="22" t="s">
        <v>68</v>
      </c>
      <c r="E192" s="23">
        <v>1694</v>
      </c>
      <c r="F192" s="23">
        <v>1694</v>
      </c>
      <c r="G192" s="23">
        <v>1694.25</v>
      </c>
      <c r="H192" s="23"/>
      <c r="I192" s="11">
        <f t="shared" si="2"/>
        <v>100.01475796930342</v>
      </c>
    </row>
    <row r="193" spans="1:9" ht="51">
      <c r="A193" s="12"/>
      <c r="B193" s="107"/>
      <c r="C193" s="21">
        <v>4360</v>
      </c>
      <c r="D193" s="22" t="s">
        <v>69</v>
      </c>
      <c r="E193" s="23">
        <v>1211</v>
      </c>
      <c r="F193" s="23">
        <v>1211</v>
      </c>
      <c r="G193" s="23">
        <v>1210.55</v>
      </c>
      <c r="H193" s="23"/>
      <c r="I193" s="11">
        <f t="shared" si="2"/>
        <v>99.9628406275805</v>
      </c>
    </row>
    <row r="194" spans="1:9" ht="51">
      <c r="A194" s="12"/>
      <c r="B194" s="107"/>
      <c r="C194" s="21">
        <v>4370</v>
      </c>
      <c r="D194" s="22" t="s">
        <v>35</v>
      </c>
      <c r="E194" s="23">
        <v>6475</v>
      </c>
      <c r="F194" s="23">
        <v>6475</v>
      </c>
      <c r="G194" s="23">
        <v>6474.69</v>
      </c>
      <c r="H194" s="23"/>
      <c r="I194" s="11">
        <f t="shared" si="2"/>
        <v>99.99521235521235</v>
      </c>
    </row>
    <row r="195" spans="1:9" ht="25.5">
      <c r="A195" s="12"/>
      <c r="B195" s="107"/>
      <c r="C195" s="21">
        <v>4410</v>
      </c>
      <c r="D195" s="22" t="s">
        <v>36</v>
      </c>
      <c r="E195" s="23">
        <v>4644</v>
      </c>
      <c r="F195" s="23">
        <v>4644</v>
      </c>
      <c r="G195" s="23">
        <v>4643.69</v>
      </c>
      <c r="H195" s="23"/>
      <c r="I195" s="11">
        <f t="shared" si="2"/>
        <v>99.9933247200689</v>
      </c>
    </row>
    <row r="196" spans="1:9" ht="14.25">
      <c r="A196" s="12"/>
      <c r="B196" s="107"/>
      <c r="C196" s="21">
        <v>4430</v>
      </c>
      <c r="D196" s="22" t="s">
        <v>19</v>
      </c>
      <c r="E196" s="23">
        <v>1182</v>
      </c>
      <c r="F196" s="23">
        <v>1182</v>
      </c>
      <c r="G196" s="23">
        <v>1181.5</v>
      </c>
      <c r="H196" s="23"/>
      <c r="I196" s="11">
        <f t="shared" si="2"/>
        <v>99.95769881556683</v>
      </c>
    </row>
    <row r="197" spans="1:9" ht="25.5" customHeight="1">
      <c r="A197" s="117"/>
      <c r="B197" s="118"/>
      <c r="C197" s="137">
        <v>4440</v>
      </c>
      <c r="D197" s="124" t="s">
        <v>179</v>
      </c>
      <c r="E197" s="128">
        <v>55786</v>
      </c>
      <c r="F197" s="128">
        <v>55786</v>
      </c>
      <c r="G197" s="128">
        <v>55786</v>
      </c>
      <c r="H197" s="128"/>
      <c r="I197" s="128"/>
    </row>
    <row r="198" spans="1:9" ht="25.5" customHeight="1">
      <c r="A198" s="12"/>
      <c r="B198" s="107"/>
      <c r="C198" s="21">
        <v>4480</v>
      </c>
      <c r="D198" s="22" t="s">
        <v>86</v>
      </c>
      <c r="E198" s="23">
        <v>189</v>
      </c>
      <c r="F198" s="23">
        <v>189</v>
      </c>
      <c r="G198" s="23">
        <v>189</v>
      </c>
      <c r="H198" s="23"/>
      <c r="I198" s="11">
        <f t="shared" si="2"/>
        <v>100</v>
      </c>
    </row>
    <row r="199" spans="1:9" ht="42" customHeight="1">
      <c r="A199" s="12"/>
      <c r="B199" s="107"/>
      <c r="C199" s="21">
        <v>4700</v>
      </c>
      <c r="D199" s="22" t="s">
        <v>65</v>
      </c>
      <c r="E199" s="23">
        <v>180</v>
      </c>
      <c r="F199" s="23">
        <v>180</v>
      </c>
      <c r="G199" s="23">
        <v>180</v>
      </c>
      <c r="H199" s="23"/>
      <c r="I199" s="11">
        <f t="shared" si="2"/>
        <v>100</v>
      </c>
    </row>
    <row r="200" spans="1:9" ht="63.75">
      <c r="A200" s="12"/>
      <c r="B200" s="107"/>
      <c r="C200" s="21">
        <v>4740</v>
      </c>
      <c r="D200" s="27" t="s">
        <v>70</v>
      </c>
      <c r="E200" s="23">
        <v>981</v>
      </c>
      <c r="F200" s="23">
        <v>981</v>
      </c>
      <c r="G200" s="23">
        <v>981.07</v>
      </c>
      <c r="H200" s="23"/>
      <c r="I200" s="11">
        <f t="shared" si="2"/>
        <v>100.00713557594293</v>
      </c>
    </row>
    <row r="201" spans="1:9" ht="38.25">
      <c r="A201" s="12"/>
      <c r="B201" s="107"/>
      <c r="C201" s="21">
        <v>4750</v>
      </c>
      <c r="D201" s="27" t="s">
        <v>63</v>
      </c>
      <c r="E201" s="23">
        <v>1789</v>
      </c>
      <c r="F201" s="23">
        <v>1789</v>
      </c>
      <c r="G201" s="23">
        <v>1786.22</v>
      </c>
      <c r="H201" s="23"/>
      <c r="I201" s="11">
        <f t="shared" si="2"/>
        <v>99.84460592509782</v>
      </c>
    </row>
    <row r="202" spans="1:9" ht="24">
      <c r="A202" s="12"/>
      <c r="B202" s="103" t="s">
        <v>139</v>
      </c>
      <c r="C202" s="33"/>
      <c r="D202" s="14" t="s">
        <v>141</v>
      </c>
      <c r="E202" s="10">
        <f>E203+E204+E205+E206+E207+E208+E209+E210+E211+E212+E213+E214+E215+E216+E217+E218+E219+E220+E221+E222</f>
        <v>438546</v>
      </c>
      <c r="F202" s="10">
        <f>F203+F204+F205+F206+F207+F208+F209+F210+F211+F212+F213+F214+F215+F216+F217+F218+F219+F220+F221+F222</f>
        <v>438546</v>
      </c>
      <c r="G202" s="10">
        <f>G203+G204+G205+G206+G207+G208+G209+G210+G211+G212+G213+G214+G215+G216+G217+G218+G219+G220+G221+G222</f>
        <v>438541.0599999999</v>
      </c>
      <c r="H202" s="10"/>
      <c r="I202" s="11">
        <f t="shared" si="2"/>
        <v>99.99887355032308</v>
      </c>
    </row>
    <row r="203" spans="1:9" ht="76.5">
      <c r="A203" s="12"/>
      <c r="B203" s="107"/>
      <c r="C203" s="21">
        <v>2310</v>
      </c>
      <c r="D203" s="22" t="s">
        <v>165</v>
      </c>
      <c r="E203" s="23">
        <v>9470</v>
      </c>
      <c r="F203" s="23">
        <v>9470</v>
      </c>
      <c r="G203" s="23">
        <v>9465.06</v>
      </c>
      <c r="H203" s="34"/>
      <c r="I203" s="37">
        <f t="shared" si="2"/>
        <v>99.94783526927138</v>
      </c>
    </row>
    <row r="204" spans="1:9" ht="38.25">
      <c r="A204" s="12"/>
      <c r="B204" s="107"/>
      <c r="C204" s="21">
        <v>3020</v>
      </c>
      <c r="D204" s="28" t="s">
        <v>23</v>
      </c>
      <c r="E204" s="23">
        <v>27311</v>
      </c>
      <c r="F204" s="23">
        <v>27311</v>
      </c>
      <c r="G204" s="23">
        <v>27311</v>
      </c>
      <c r="H204" s="34"/>
      <c r="I204" s="37">
        <f t="shared" si="2"/>
        <v>100</v>
      </c>
    </row>
    <row r="205" spans="1:9" ht="25.5">
      <c r="A205" s="12"/>
      <c r="B205" s="107"/>
      <c r="C205" s="21">
        <v>4010</v>
      </c>
      <c r="D205" s="22" t="s">
        <v>24</v>
      </c>
      <c r="E205" s="23">
        <v>258897</v>
      </c>
      <c r="F205" s="23">
        <v>258897</v>
      </c>
      <c r="G205" s="23">
        <v>258897</v>
      </c>
      <c r="H205" s="23"/>
      <c r="I205" s="46">
        <f t="shared" si="2"/>
        <v>100</v>
      </c>
    </row>
    <row r="206" spans="1:9" ht="30" customHeight="1">
      <c r="A206" s="12"/>
      <c r="B206" s="107"/>
      <c r="C206" s="21">
        <v>4040</v>
      </c>
      <c r="D206" s="22" t="s">
        <v>25</v>
      </c>
      <c r="E206" s="23">
        <v>19840</v>
      </c>
      <c r="F206" s="23">
        <v>19840</v>
      </c>
      <c r="G206" s="23">
        <v>19839.85</v>
      </c>
      <c r="H206" s="23"/>
      <c r="I206" s="46">
        <f t="shared" si="2"/>
        <v>99.9992439516129</v>
      </c>
    </row>
    <row r="207" spans="1:9" ht="38.25">
      <c r="A207" s="12"/>
      <c r="B207" s="107"/>
      <c r="C207" s="21">
        <v>4110</v>
      </c>
      <c r="D207" s="22" t="s">
        <v>26</v>
      </c>
      <c r="E207" s="23">
        <v>48817</v>
      </c>
      <c r="F207" s="23">
        <v>48817</v>
      </c>
      <c r="G207" s="23">
        <v>48817</v>
      </c>
      <c r="H207" s="23"/>
      <c r="I207" s="46">
        <f t="shared" si="2"/>
        <v>100</v>
      </c>
    </row>
    <row r="208" spans="1:9" ht="25.5">
      <c r="A208" s="12"/>
      <c r="B208" s="107"/>
      <c r="C208" s="21">
        <v>4120</v>
      </c>
      <c r="D208" s="22" t="s">
        <v>27</v>
      </c>
      <c r="E208" s="23">
        <v>7381</v>
      </c>
      <c r="F208" s="23">
        <v>7381</v>
      </c>
      <c r="G208" s="23">
        <v>7381</v>
      </c>
      <c r="H208" s="23"/>
      <c r="I208" s="46">
        <f t="shared" si="2"/>
        <v>100</v>
      </c>
    </row>
    <row r="209" spans="1:9" ht="25.5">
      <c r="A209" s="12"/>
      <c r="B209" s="107"/>
      <c r="C209" s="21">
        <v>4170</v>
      </c>
      <c r="D209" s="22" t="s">
        <v>28</v>
      </c>
      <c r="E209" s="23">
        <v>600</v>
      </c>
      <c r="F209" s="23">
        <v>600</v>
      </c>
      <c r="G209" s="23">
        <v>600</v>
      </c>
      <c r="H209" s="23"/>
      <c r="I209" s="46">
        <f t="shared" si="2"/>
        <v>100</v>
      </c>
    </row>
    <row r="210" spans="1:9" ht="25.5">
      <c r="A210" s="12"/>
      <c r="B210" s="107"/>
      <c r="C210" s="21">
        <v>4210</v>
      </c>
      <c r="D210" s="22" t="s">
        <v>29</v>
      </c>
      <c r="E210" s="23">
        <v>24294</v>
      </c>
      <c r="F210" s="23">
        <v>24294</v>
      </c>
      <c r="G210" s="23">
        <v>24295.42</v>
      </c>
      <c r="H210" s="23"/>
      <c r="I210" s="46">
        <f t="shared" si="2"/>
        <v>100.00584506462499</v>
      </c>
    </row>
    <row r="211" spans="1:9" ht="51">
      <c r="A211" s="12"/>
      <c r="B211" s="107"/>
      <c r="C211" s="21">
        <v>4240</v>
      </c>
      <c r="D211" s="22" t="s">
        <v>164</v>
      </c>
      <c r="E211" s="23">
        <v>6911</v>
      </c>
      <c r="F211" s="23">
        <v>6911</v>
      </c>
      <c r="G211" s="23">
        <v>6910.43</v>
      </c>
      <c r="H211" s="23"/>
      <c r="I211" s="46">
        <f t="shared" si="2"/>
        <v>99.99175227897555</v>
      </c>
    </row>
    <row r="212" spans="1:9" ht="14.25">
      <c r="A212" s="12"/>
      <c r="B212" s="107"/>
      <c r="C212" s="21">
        <v>4260</v>
      </c>
      <c r="D212" s="22" t="s">
        <v>34</v>
      </c>
      <c r="E212" s="23">
        <v>6463</v>
      </c>
      <c r="F212" s="23">
        <v>6463</v>
      </c>
      <c r="G212" s="23">
        <v>6462.79</v>
      </c>
      <c r="H212" s="23"/>
      <c r="I212" s="46">
        <f t="shared" si="2"/>
        <v>99.99675073495281</v>
      </c>
    </row>
    <row r="213" spans="1:9" ht="25.5">
      <c r="A213" s="12"/>
      <c r="B213" s="107"/>
      <c r="C213" s="21">
        <v>4270</v>
      </c>
      <c r="D213" s="22" t="s">
        <v>52</v>
      </c>
      <c r="E213" s="23">
        <v>234</v>
      </c>
      <c r="F213" s="23">
        <v>234</v>
      </c>
      <c r="G213" s="23">
        <v>233.6</v>
      </c>
      <c r="H213" s="23"/>
      <c r="I213" s="46">
        <f t="shared" si="2"/>
        <v>99.82905982905983</v>
      </c>
    </row>
    <row r="214" spans="1:9" ht="25.5">
      <c r="A214" s="12"/>
      <c r="B214" s="107"/>
      <c r="C214" s="21">
        <v>4280</v>
      </c>
      <c r="D214" s="22" t="s">
        <v>30</v>
      </c>
      <c r="E214" s="23">
        <v>60</v>
      </c>
      <c r="F214" s="23">
        <v>60</v>
      </c>
      <c r="G214" s="23">
        <v>60</v>
      </c>
      <c r="H214" s="23"/>
      <c r="I214" s="46">
        <f t="shared" si="2"/>
        <v>100</v>
      </c>
    </row>
    <row r="215" spans="1:9" ht="39" customHeight="1">
      <c r="A215" s="12"/>
      <c r="B215" s="107"/>
      <c r="C215" s="21">
        <v>4300</v>
      </c>
      <c r="D215" s="22" t="s">
        <v>16</v>
      </c>
      <c r="E215" s="23">
        <v>5281</v>
      </c>
      <c r="F215" s="23">
        <v>5281</v>
      </c>
      <c r="G215" s="23">
        <v>5281.36</v>
      </c>
      <c r="H215" s="23"/>
      <c r="I215" s="46">
        <f t="shared" si="2"/>
        <v>100.00681689074038</v>
      </c>
    </row>
    <row r="216" spans="1:9" ht="25.5">
      <c r="A216" s="12"/>
      <c r="B216" s="107"/>
      <c r="C216" s="21">
        <v>4350</v>
      </c>
      <c r="D216" s="22" t="s">
        <v>68</v>
      </c>
      <c r="E216" s="23">
        <v>532</v>
      </c>
      <c r="F216" s="23">
        <v>532</v>
      </c>
      <c r="G216" s="23">
        <v>532</v>
      </c>
      <c r="H216" s="23"/>
      <c r="I216" s="46">
        <f t="shared" si="2"/>
        <v>100</v>
      </c>
    </row>
    <row r="217" spans="1:9" ht="51">
      <c r="A217" s="12"/>
      <c r="B217" s="107"/>
      <c r="C217" s="21">
        <v>4370</v>
      </c>
      <c r="D217" s="22" t="s">
        <v>35</v>
      </c>
      <c r="E217" s="23">
        <v>720</v>
      </c>
      <c r="F217" s="23">
        <v>720</v>
      </c>
      <c r="G217" s="23">
        <v>719.42</v>
      </c>
      <c r="H217" s="23"/>
      <c r="I217" s="46">
        <f t="shared" si="2"/>
        <v>99.91944444444444</v>
      </c>
    </row>
    <row r="218" spans="1:9" ht="14.25">
      <c r="A218" s="117"/>
      <c r="B218" s="118"/>
      <c r="C218" s="139">
        <v>4410</v>
      </c>
      <c r="D218" s="137" t="s">
        <v>36</v>
      </c>
      <c r="E218" s="155">
        <v>2806</v>
      </c>
      <c r="F218" s="155">
        <v>2806</v>
      </c>
      <c r="G218" s="155">
        <v>2806.78</v>
      </c>
      <c r="H218" s="4"/>
      <c r="I218" s="4"/>
    </row>
    <row r="219" spans="1:9" ht="38.25">
      <c r="A219" s="12"/>
      <c r="B219" s="101"/>
      <c r="C219" s="21">
        <v>4440</v>
      </c>
      <c r="D219" s="27" t="s">
        <v>31</v>
      </c>
      <c r="E219" s="23">
        <v>15616</v>
      </c>
      <c r="F219" s="23">
        <v>15616</v>
      </c>
      <c r="G219" s="23">
        <v>15616</v>
      </c>
      <c r="H219" s="23"/>
      <c r="I219" s="46">
        <f t="shared" si="2"/>
        <v>100</v>
      </c>
    </row>
    <row r="220" spans="1:9" ht="63.75">
      <c r="A220" s="16"/>
      <c r="B220" s="101"/>
      <c r="C220" s="21">
        <v>4700</v>
      </c>
      <c r="D220" s="22" t="s">
        <v>65</v>
      </c>
      <c r="E220" s="23">
        <v>660</v>
      </c>
      <c r="F220" s="23">
        <v>660</v>
      </c>
      <c r="G220" s="24">
        <v>660</v>
      </c>
      <c r="H220" s="23"/>
      <c r="I220" s="46">
        <f t="shared" si="2"/>
        <v>100</v>
      </c>
    </row>
    <row r="221" spans="1:9" ht="63.75">
      <c r="A221" s="16"/>
      <c r="B221" s="101"/>
      <c r="C221" s="21">
        <v>4740</v>
      </c>
      <c r="D221" s="27" t="s">
        <v>70</v>
      </c>
      <c r="E221" s="23">
        <v>647</v>
      </c>
      <c r="F221" s="23">
        <v>647</v>
      </c>
      <c r="G221" s="24">
        <v>646.73</v>
      </c>
      <c r="H221" s="23"/>
      <c r="I221" s="46">
        <f t="shared" si="2"/>
        <v>99.95826893353942</v>
      </c>
    </row>
    <row r="222" spans="1:9" ht="55.5" customHeight="1">
      <c r="A222" s="12"/>
      <c r="B222" s="100"/>
      <c r="C222" s="21">
        <v>4750</v>
      </c>
      <c r="D222" s="27" t="s">
        <v>63</v>
      </c>
      <c r="E222" s="23">
        <v>2006</v>
      </c>
      <c r="F222" s="23">
        <v>2006</v>
      </c>
      <c r="G222" s="24">
        <v>2005.62</v>
      </c>
      <c r="H222" s="23"/>
      <c r="I222" s="46">
        <f t="shared" si="2"/>
        <v>99.98105682951146</v>
      </c>
    </row>
    <row r="223" spans="1:9" ht="16.5" customHeight="1">
      <c r="A223" s="12"/>
      <c r="B223" s="101" t="s">
        <v>142</v>
      </c>
      <c r="C223" s="21"/>
      <c r="D223" s="29" t="s">
        <v>140</v>
      </c>
      <c r="E223" s="10">
        <f>SUM(E224:E237)</f>
        <v>499588</v>
      </c>
      <c r="F223" s="10">
        <f>SUM(F224:F237)</f>
        <v>499588</v>
      </c>
      <c r="G223" s="10">
        <f>SUM(G224:G237)</f>
        <v>499588</v>
      </c>
      <c r="H223" s="23"/>
      <c r="I223" s="11">
        <f t="shared" si="2"/>
        <v>100</v>
      </c>
    </row>
    <row r="224" spans="1:9" ht="43.5" customHeight="1">
      <c r="A224" s="12"/>
      <c r="B224" s="100"/>
      <c r="C224" s="21">
        <v>3020</v>
      </c>
      <c r="D224" s="28" t="s">
        <v>23</v>
      </c>
      <c r="E224" s="23">
        <v>38000</v>
      </c>
      <c r="F224" s="23">
        <v>38000</v>
      </c>
      <c r="G224" s="23">
        <v>38000</v>
      </c>
      <c r="H224" s="23"/>
      <c r="I224" s="46">
        <f t="shared" si="2"/>
        <v>100</v>
      </c>
    </row>
    <row r="225" spans="1:9" ht="34.5" customHeight="1">
      <c r="A225" s="12"/>
      <c r="B225" s="100"/>
      <c r="C225" s="21">
        <v>4010</v>
      </c>
      <c r="D225" s="22" t="s">
        <v>24</v>
      </c>
      <c r="E225" s="23">
        <v>317000</v>
      </c>
      <c r="F225" s="23">
        <v>317000</v>
      </c>
      <c r="G225" s="23">
        <v>317000</v>
      </c>
      <c r="H225" s="23"/>
      <c r="I225" s="46">
        <f t="shared" si="2"/>
        <v>100</v>
      </c>
    </row>
    <row r="226" spans="1:9" ht="24.75" customHeight="1">
      <c r="A226" s="12"/>
      <c r="B226" s="100"/>
      <c r="C226" s="21">
        <v>4040</v>
      </c>
      <c r="D226" s="22" t="s">
        <v>25</v>
      </c>
      <c r="E226" s="23">
        <v>22336</v>
      </c>
      <c r="F226" s="23">
        <v>22336</v>
      </c>
      <c r="G226" s="23">
        <v>22335.39</v>
      </c>
      <c r="H226" s="23"/>
      <c r="I226" s="46">
        <f t="shared" si="2"/>
        <v>99.99726898280802</v>
      </c>
    </row>
    <row r="227" spans="1:9" ht="38.25">
      <c r="A227" s="12"/>
      <c r="B227" s="100"/>
      <c r="C227" s="21">
        <v>4110</v>
      </c>
      <c r="D227" s="22" t="s">
        <v>26</v>
      </c>
      <c r="E227" s="23">
        <v>54000</v>
      </c>
      <c r="F227" s="23">
        <v>54000</v>
      </c>
      <c r="G227" s="23">
        <v>54000</v>
      </c>
      <c r="H227" s="23"/>
      <c r="I227" s="46">
        <f t="shared" si="2"/>
        <v>100</v>
      </c>
    </row>
    <row r="228" spans="1:9" ht="25.5">
      <c r="A228" s="12"/>
      <c r="B228" s="100"/>
      <c r="C228" s="21">
        <v>4120</v>
      </c>
      <c r="D228" s="22" t="s">
        <v>27</v>
      </c>
      <c r="E228" s="23">
        <v>9200</v>
      </c>
      <c r="F228" s="23">
        <v>9200</v>
      </c>
      <c r="G228" s="23">
        <v>9200</v>
      </c>
      <c r="H228" s="23"/>
      <c r="I228" s="46">
        <f t="shared" si="2"/>
        <v>100</v>
      </c>
    </row>
    <row r="229" spans="1:9" ht="25.5">
      <c r="A229" s="12"/>
      <c r="B229" s="100"/>
      <c r="C229" s="21">
        <v>4210</v>
      </c>
      <c r="D229" s="22" t="s">
        <v>29</v>
      </c>
      <c r="E229" s="23">
        <v>18599</v>
      </c>
      <c r="F229" s="23">
        <v>18599</v>
      </c>
      <c r="G229" s="23">
        <v>18601.02</v>
      </c>
      <c r="H229" s="23"/>
      <c r="I229" s="46">
        <f t="shared" si="2"/>
        <v>100.01086079896768</v>
      </c>
    </row>
    <row r="230" spans="1:9" ht="51">
      <c r="A230" s="12"/>
      <c r="B230" s="100"/>
      <c r="C230" s="21">
        <v>4240</v>
      </c>
      <c r="D230" s="22" t="s">
        <v>164</v>
      </c>
      <c r="E230" s="23">
        <v>1668</v>
      </c>
      <c r="F230" s="23">
        <v>1668</v>
      </c>
      <c r="G230" s="23">
        <v>1667.79</v>
      </c>
      <c r="H230" s="23"/>
      <c r="I230" s="46">
        <f t="shared" si="2"/>
        <v>99.98741007194243</v>
      </c>
    </row>
    <row r="231" spans="1:9" ht="14.25">
      <c r="A231" s="12"/>
      <c r="B231" s="100"/>
      <c r="C231" s="21">
        <v>4260</v>
      </c>
      <c r="D231" s="22" t="s">
        <v>34</v>
      </c>
      <c r="E231" s="23">
        <v>5268</v>
      </c>
      <c r="F231" s="23">
        <v>5268</v>
      </c>
      <c r="G231" s="23">
        <v>5267.96</v>
      </c>
      <c r="H231" s="23"/>
      <c r="I231" s="46">
        <f t="shared" si="2"/>
        <v>99.99924069855733</v>
      </c>
    </row>
    <row r="232" spans="1:9" ht="25.5">
      <c r="A232" s="12"/>
      <c r="B232" s="100"/>
      <c r="C232" s="21">
        <v>4270</v>
      </c>
      <c r="D232" s="22" t="s">
        <v>52</v>
      </c>
      <c r="E232" s="23">
        <v>1481</v>
      </c>
      <c r="F232" s="23">
        <v>1481</v>
      </c>
      <c r="G232" s="23">
        <v>1480.67</v>
      </c>
      <c r="H232" s="23"/>
      <c r="I232" s="46">
        <f t="shared" si="2"/>
        <v>99.97771775827144</v>
      </c>
    </row>
    <row r="233" spans="1:9" ht="25.5">
      <c r="A233" s="12"/>
      <c r="B233" s="100"/>
      <c r="C233" s="21">
        <v>4280</v>
      </c>
      <c r="D233" s="22" t="s">
        <v>30</v>
      </c>
      <c r="E233" s="23">
        <v>285</v>
      </c>
      <c r="F233" s="23">
        <v>285</v>
      </c>
      <c r="G233" s="23">
        <v>284.6</v>
      </c>
      <c r="H233" s="23"/>
      <c r="I233" s="46">
        <f t="shared" si="2"/>
        <v>99.85964912280703</v>
      </c>
    </row>
    <row r="234" spans="1:9" ht="25.5">
      <c r="A234" s="12"/>
      <c r="B234" s="100"/>
      <c r="C234" s="21">
        <v>4300</v>
      </c>
      <c r="D234" s="22" t="s">
        <v>16</v>
      </c>
      <c r="E234" s="23">
        <v>9010</v>
      </c>
      <c r="F234" s="23">
        <v>9010</v>
      </c>
      <c r="G234" s="23">
        <v>9009.81</v>
      </c>
      <c r="H234" s="23"/>
      <c r="I234" s="46">
        <f t="shared" si="2"/>
        <v>99.99789123196447</v>
      </c>
    </row>
    <row r="235" spans="1:9" ht="25.5">
      <c r="A235" s="12"/>
      <c r="B235" s="100"/>
      <c r="C235" s="21">
        <v>4350</v>
      </c>
      <c r="D235" s="22" t="s">
        <v>68</v>
      </c>
      <c r="E235" s="23">
        <v>1962</v>
      </c>
      <c r="F235" s="23">
        <v>1962</v>
      </c>
      <c r="G235" s="23">
        <v>1961.76</v>
      </c>
      <c r="H235" s="23"/>
      <c r="I235" s="46">
        <f t="shared" si="2"/>
        <v>99.98776758409787</v>
      </c>
    </row>
    <row r="236" spans="1:9" ht="14.25">
      <c r="A236" s="12"/>
      <c r="B236" s="100"/>
      <c r="C236" s="21">
        <v>4430</v>
      </c>
      <c r="D236" s="39" t="s">
        <v>19</v>
      </c>
      <c r="E236" s="23">
        <v>747</v>
      </c>
      <c r="F236" s="23">
        <v>747</v>
      </c>
      <c r="G236" s="23">
        <v>747</v>
      </c>
      <c r="H236" s="23"/>
      <c r="I236" s="46">
        <f t="shared" si="2"/>
        <v>100</v>
      </c>
    </row>
    <row r="237" spans="1:9" ht="38.25">
      <c r="A237" s="12"/>
      <c r="B237" s="100"/>
      <c r="C237" s="21">
        <v>4440</v>
      </c>
      <c r="D237" s="40" t="s">
        <v>31</v>
      </c>
      <c r="E237" s="23">
        <v>20032</v>
      </c>
      <c r="F237" s="23">
        <v>20032</v>
      </c>
      <c r="G237" s="23">
        <v>20032</v>
      </c>
      <c r="H237" s="23"/>
      <c r="I237" s="46">
        <f t="shared" si="2"/>
        <v>100</v>
      </c>
    </row>
    <row r="238" spans="1:9" ht="25.5">
      <c r="A238" s="90"/>
      <c r="B238" s="115" t="s">
        <v>104</v>
      </c>
      <c r="C238" s="135"/>
      <c r="D238" s="140" t="s">
        <v>144</v>
      </c>
      <c r="E238" s="141">
        <f>E239+E240+E241+E242+E243+E244+E245+E246+E247+E248+E249</f>
        <v>87767</v>
      </c>
      <c r="F238" s="141">
        <f>F239+F240+F241+F242+F243+F244+F245+F246+F247+F248+F249</f>
        <v>87767</v>
      </c>
      <c r="G238" s="141">
        <f>G239+G240+G241+G242+G243+G244+G245+G246+G247+G248+G249</f>
        <v>83816.73</v>
      </c>
      <c r="H238" s="141"/>
      <c r="I238" s="94">
        <v>95.49913976779428</v>
      </c>
    </row>
    <row r="239" spans="1:9" ht="38.25">
      <c r="A239" s="72"/>
      <c r="B239" s="113"/>
      <c r="C239" s="91">
        <v>3020</v>
      </c>
      <c r="D239" s="142" t="s">
        <v>23</v>
      </c>
      <c r="E239" s="88">
        <v>500</v>
      </c>
      <c r="F239" s="88">
        <v>500</v>
      </c>
      <c r="G239" s="88"/>
      <c r="H239" s="88"/>
      <c r="I239" s="89"/>
    </row>
    <row r="240" spans="1:9" ht="25.5">
      <c r="A240" s="72"/>
      <c r="B240" s="113"/>
      <c r="C240" s="91">
        <v>4010</v>
      </c>
      <c r="D240" s="92" t="s">
        <v>24</v>
      </c>
      <c r="E240" s="88">
        <v>28985</v>
      </c>
      <c r="F240" s="88">
        <v>28985</v>
      </c>
      <c r="G240" s="88">
        <v>28527.6</v>
      </c>
      <c r="H240" s="88"/>
      <c r="I240" s="93">
        <v>98.4219423839917</v>
      </c>
    </row>
    <row r="241" spans="1:9" ht="25.5">
      <c r="A241" s="117"/>
      <c r="B241" s="118"/>
      <c r="C241" s="138">
        <v>4040</v>
      </c>
      <c r="D241" s="150" t="s">
        <v>25</v>
      </c>
      <c r="E241" s="128">
        <v>1885</v>
      </c>
      <c r="F241" s="128">
        <v>1885</v>
      </c>
      <c r="G241" s="138">
        <v>1884.96</v>
      </c>
      <c r="H241" s="138"/>
      <c r="I241" s="89">
        <v>87.9021092482423</v>
      </c>
    </row>
    <row r="242" spans="1:9" ht="38.25">
      <c r="A242" s="12"/>
      <c r="B242" s="100"/>
      <c r="C242" s="143">
        <v>4110</v>
      </c>
      <c r="D242" s="126" t="s">
        <v>26</v>
      </c>
      <c r="E242" s="23">
        <v>5547</v>
      </c>
      <c r="F242" s="23">
        <v>5547</v>
      </c>
      <c r="G242" s="23">
        <v>4875.93</v>
      </c>
      <c r="H242" s="23"/>
      <c r="I242" s="46">
        <v>87.9021092482423</v>
      </c>
    </row>
    <row r="243" spans="1:9" ht="25.5">
      <c r="A243" s="16"/>
      <c r="B243" s="100"/>
      <c r="C243" s="21">
        <v>4120</v>
      </c>
      <c r="D243" s="22" t="s">
        <v>27</v>
      </c>
      <c r="E243" s="23">
        <v>850</v>
      </c>
      <c r="F243" s="23">
        <v>850</v>
      </c>
      <c r="G243" s="24">
        <v>665.76</v>
      </c>
      <c r="H243" s="23"/>
      <c r="I243" s="46">
        <v>78.32470588235294</v>
      </c>
    </row>
    <row r="244" spans="1:9" ht="25.5">
      <c r="A244" s="16"/>
      <c r="B244" s="100"/>
      <c r="C244" s="21">
        <v>4170</v>
      </c>
      <c r="D244" s="22" t="s">
        <v>28</v>
      </c>
      <c r="E244" s="23">
        <v>3800</v>
      </c>
      <c r="F244" s="23">
        <v>3800</v>
      </c>
      <c r="G244" s="24">
        <v>3715.08</v>
      </c>
      <c r="H244" s="23"/>
      <c r="I244" s="46">
        <v>97.76526315789474</v>
      </c>
    </row>
    <row r="245" spans="1:9" ht="25.5">
      <c r="A245" s="16"/>
      <c r="B245" s="100"/>
      <c r="C245" s="21">
        <v>4210</v>
      </c>
      <c r="D245" s="39" t="s">
        <v>29</v>
      </c>
      <c r="E245" s="23">
        <v>32493</v>
      </c>
      <c r="F245" s="23">
        <v>32493</v>
      </c>
      <c r="G245" s="24">
        <v>31748.28</v>
      </c>
      <c r="H245" s="23"/>
      <c r="I245" s="46">
        <v>97.70806019758102</v>
      </c>
    </row>
    <row r="246" spans="1:9" ht="25.5">
      <c r="A246" s="16"/>
      <c r="B246" s="100"/>
      <c r="C246" s="21">
        <v>4300</v>
      </c>
      <c r="D246" s="39" t="s">
        <v>16</v>
      </c>
      <c r="E246" s="23">
        <v>10000</v>
      </c>
      <c r="F246" s="23">
        <v>10000</v>
      </c>
      <c r="G246" s="24">
        <v>8991.12</v>
      </c>
      <c r="H246" s="23"/>
      <c r="I246" s="46">
        <v>89.91120000000001</v>
      </c>
    </row>
    <row r="247" spans="1:9" ht="14.25">
      <c r="A247" s="16"/>
      <c r="B247" s="100"/>
      <c r="C247" s="21">
        <v>4430</v>
      </c>
      <c r="D247" s="39" t="s">
        <v>19</v>
      </c>
      <c r="E247" s="23">
        <v>1300</v>
      </c>
      <c r="F247" s="23">
        <v>1300</v>
      </c>
      <c r="G247" s="24">
        <v>1001</v>
      </c>
      <c r="H247" s="23"/>
      <c r="I247" s="46">
        <v>77</v>
      </c>
    </row>
    <row r="248" spans="1:9" ht="24" customHeight="1">
      <c r="A248" s="16"/>
      <c r="B248" s="100"/>
      <c r="C248" s="41">
        <v>4440</v>
      </c>
      <c r="D248" s="40" t="s">
        <v>31</v>
      </c>
      <c r="E248" s="43">
        <v>907</v>
      </c>
      <c r="F248" s="43">
        <v>907</v>
      </c>
      <c r="G248" s="44">
        <v>907</v>
      </c>
      <c r="H248" s="43"/>
      <c r="I248" s="45">
        <v>100</v>
      </c>
    </row>
    <row r="249" spans="1:9" ht="52.5" customHeight="1">
      <c r="A249" s="16"/>
      <c r="B249" s="100"/>
      <c r="C249" s="41">
        <v>4520</v>
      </c>
      <c r="D249" s="40" t="s">
        <v>105</v>
      </c>
      <c r="E249" s="43">
        <v>1500</v>
      </c>
      <c r="F249" s="43">
        <v>1500</v>
      </c>
      <c r="G249" s="44">
        <v>1500</v>
      </c>
      <c r="H249" s="43"/>
      <c r="I249" s="45">
        <v>100</v>
      </c>
    </row>
    <row r="250" spans="1:9" ht="51">
      <c r="A250" s="16"/>
      <c r="B250" s="101" t="s">
        <v>145</v>
      </c>
      <c r="C250" s="41"/>
      <c r="D250" s="48" t="s">
        <v>177</v>
      </c>
      <c r="E250" s="30">
        <f>SUM(E251:E262)</f>
        <v>140802</v>
      </c>
      <c r="F250" s="30">
        <f>SUM(F251:F262)</f>
        <v>140802</v>
      </c>
      <c r="G250" s="30">
        <f>SUM(G251:G262)</f>
        <v>140802</v>
      </c>
      <c r="H250" s="30"/>
      <c r="I250" s="52">
        <f>G250/E250*100</f>
        <v>100</v>
      </c>
    </row>
    <row r="251" spans="1:9" ht="25.5" customHeight="1">
      <c r="A251" s="16"/>
      <c r="B251" s="100"/>
      <c r="C251" s="33">
        <v>4010</v>
      </c>
      <c r="D251" s="22" t="s">
        <v>24</v>
      </c>
      <c r="E251" s="43">
        <v>102000</v>
      </c>
      <c r="F251" s="43">
        <v>102000</v>
      </c>
      <c r="G251" s="43">
        <v>102000</v>
      </c>
      <c r="H251" s="43"/>
      <c r="I251" s="45">
        <f aca="true" t="shared" si="3" ref="I251:I287">G251/E251*100</f>
        <v>100</v>
      </c>
    </row>
    <row r="252" spans="1:9" ht="25.5">
      <c r="A252" s="16"/>
      <c r="B252" s="100"/>
      <c r="C252" s="33">
        <v>4040</v>
      </c>
      <c r="D252" s="22" t="s">
        <v>25</v>
      </c>
      <c r="E252" s="43">
        <v>5964</v>
      </c>
      <c r="F252" s="43">
        <v>5964</v>
      </c>
      <c r="G252" s="43">
        <v>5963.25</v>
      </c>
      <c r="H252" s="43"/>
      <c r="I252" s="45">
        <f t="shared" si="3"/>
        <v>99.9874245472837</v>
      </c>
    </row>
    <row r="253" spans="1:9" ht="38.25">
      <c r="A253" s="16"/>
      <c r="B253" s="100"/>
      <c r="C253" s="21">
        <v>4110</v>
      </c>
      <c r="D253" s="22" t="s">
        <v>26</v>
      </c>
      <c r="E253" s="43">
        <v>17000</v>
      </c>
      <c r="F253" s="43">
        <v>17000</v>
      </c>
      <c r="G253" s="43">
        <v>17000</v>
      </c>
      <c r="H253" s="43"/>
      <c r="I253" s="45">
        <f t="shared" si="3"/>
        <v>100</v>
      </c>
    </row>
    <row r="254" spans="1:9" ht="25.5">
      <c r="A254" s="16"/>
      <c r="B254" s="100"/>
      <c r="C254" s="21">
        <v>4120</v>
      </c>
      <c r="D254" s="22" t="s">
        <v>27</v>
      </c>
      <c r="E254" s="43">
        <v>2660</v>
      </c>
      <c r="F254" s="43">
        <v>2660</v>
      </c>
      <c r="G254" s="43">
        <v>2660</v>
      </c>
      <c r="H254" s="43"/>
      <c r="I254" s="45">
        <f t="shared" si="3"/>
        <v>100</v>
      </c>
    </row>
    <row r="255" spans="1:9" ht="25.5">
      <c r="A255" s="16"/>
      <c r="B255" s="100"/>
      <c r="C255" s="21">
        <v>4210</v>
      </c>
      <c r="D255" s="39" t="s">
        <v>29</v>
      </c>
      <c r="E255" s="43">
        <v>5637</v>
      </c>
      <c r="F255" s="43">
        <v>5637</v>
      </c>
      <c r="G255" s="43">
        <v>5640.34</v>
      </c>
      <c r="H255" s="43"/>
      <c r="I255" s="45">
        <f t="shared" si="3"/>
        <v>100.05925137484478</v>
      </c>
    </row>
    <row r="256" spans="1:9" ht="25.5">
      <c r="A256" s="16"/>
      <c r="B256" s="100"/>
      <c r="C256" s="41">
        <v>4280</v>
      </c>
      <c r="D256" s="40" t="s">
        <v>30</v>
      </c>
      <c r="E256" s="43">
        <v>54</v>
      </c>
      <c r="F256" s="43">
        <v>54</v>
      </c>
      <c r="G256" s="43">
        <v>54</v>
      </c>
      <c r="H256" s="43"/>
      <c r="I256" s="45">
        <f t="shared" si="3"/>
        <v>100</v>
      </c>
    </row>
    <row r="257" spans="1:9" ht="25.5">
      <c r="A257" s="16"/>
      <c r="B257" s="100"/>
      <c r="C257" s="21">
        <v>4300</v>
      </c>
      <c r="D257" s="39" t="s">
        <v>16</v>
      </c>
      <c r="E257" s="43">
        <v>175</v>
      </c>
      <c r="F257" s="43">
        <v>175</v>
      </c>
      <c r="G257" s="43">
        <v>174.59</v>
      </c>
      <c r="H257" s="43"/>
      <c r="I257" s="45">
        <f t="shared" si="3"/>
        <v>99.7657142857143</v>
      </c>
    </row>
    <row r="258" spans="1:9" ht="14.25">
      <c r="A258" s="16"/>
      <c r="B258" s="100"/>
      <c r="C258" s="21">
        <v>4430</v>
      </c>
      <c r="D258" s="39" t="s">
        <v>19</v>
      </c>
      <c r="E258" s="43">
        <v>200</v>
      </c>
      <c r="F258" s="43">
        <v>200</v>
      </c>
      <c r="G258" s="43">
        <v>198.5</v>
      </c>
      <c r="H258" s="43"/>
      <c r="I258" s="45">
        <f t="shared" si="3"/>
        <v>99.25</v>
      </c>
    </row>
    <row r="259" spans="1:9" ht="38.25">
      <c r="A259" s="16"/>
      <c r="B259" s="100"/>
      <c r="C259" s="41">
        <v>4440</v>
      </c>
      <c r="D259" s="40" t="s">
        <v>31</v>
      </c>
      <c r="E259" s="43">
        <v>4231</v>
      </c>
      <c r="F259" s="43">
        <v>4231</v>
      </c>
      <c r="G259" s="43">
        <v>4231</v>
      </c>
      <c r="H259" s="43"/>
      <c r="I259" s="45">
        <f t="shared" si="3"/>
        <v>100</v>
      </c>
    </row>
    <row r="260" spans="1:9" ht="63.75">
      <c r="A260" s="16"/>
      <c r="B260" s="100"/>
      <c r="C260" s="21">
        <v>4700</v>
      </c>
      <c r="D260" s="22" t="s">
        <v>65</v>
      </c>
      <c r="E260" s="43">
        <v>1355</v>
      </c>
      <c r="F260" s="43">
        <v>1355</v>
      </c>
      <c r="G260" s="43">
        <v>1355</v>
      </c>
      <c r="H260" s="43"/>
      <c r="I260" s="45">
        <f t="shared" si="3"/>
        <v>100</v>
      </c>
    </row>
    <row r="261" spans="1:9" ht="63.75">
      <c r="A261" s="16"/>
      <c r="B261" s="100"/>
      <c r="C261" s="21">
        <v>4740</v>
      </c>
      <c r="D261" s="27" t="s">
        <v>70</v>
      </c>
      <c r="E261" s="43">
        <v>103</v>
      </c>
      <c r="F261" s="43">
        <v>103</v>
      </c>
      <c r="G261" s="43">
        <v>102.64</v>
      </c>
      <c r="H261" s="43"/>
      <c r="I261" s="45">
        <f t="shared" si="3"/>
        <v>99.6504854368932</v>
      </c>
    </row>
    <row r="262" spans="1:9" ht="38.25">
      <c r="A262" s="16"/>
      <c r="B262" s="100"/>
      <c r="C262" s="21">
        <v>4750</v>
      </c>
      <c r="D262" s="27" t="s">
        <v>63</v>
      </c>
      <c r="E262" s="43">
        <v>1423</v>
      </c>
      <c r="F262" s="43">
        <v>1423</v>
      </c>
      <c r="G262" s="43">
        <v>1422.68</v>
      </c>
      <c r="H262" s="43"/>
      <c r="I262" s="45">
        <f t="shared" si="3"/>
        <v>99.97751229796205</v>
      </c>
    </row>
    <row r="263" spans="1:9" ht="38.25">
      <c r="A263" s="16"/>
      <c r="B263" s="101" t="s">
        <v>182</v>
      </c>
      <c r="C263" s="156"/>
      <c r="D263" s="29" t="s">
        <v>183</v>
      </c>
      <c r="E263" s="30">
        <f>SUM(E264:E269)</f>
        <v>14225</v>
      </c>
      <c r="F263" s="30">
        <f>SUM(F264:F269)</f>
        <v>14225</v>
      </c>
      <c r="G263" s="30">
        <f>SUM(G264:G269)</f>
        <v>14225</v>
      </c>
      <c r="H263" s="55"/>
      <c r="I263" s="45">
        <f t="shared" si="3"/>
        <v>100</v>
      </c>
    </row>
    <row r="264" spans="1:9" ht="25.5">
      <c r="A264" s="16"/>
      <c r="B264" s="100"/>
      <c r="C264" s="21">
        <v>4210</v>
      </c>
      <c r="D264" s="27" t="s">
        <v>29</v>
      </c>
      <c r="E264" s="43">
        <v>4593</v>
      </c>
      <c r="F264" s="43">
        <v>4593</v>
      </c>
      <c r="G264" s="43">
        <v>4593.24</v>
      </c>
      <c r="H264" s="43"/>
      <c r="I264" s="45">
        <f t="shared" si="3"/>
        <v>100.00522534291312</v>
      </c>
    </row>
    <row r="265" spans="1:9" ht="25.5">
      <c r="A265" s="16"/>
      <c r="B265" s="100"/>
      <c r="C265" s="21">
        <v>4300</v>
      </c>
      <c r="D265" s="27" t="s">
        <v>16</v>
      </c>
      <c r="E265" s="43">
        <v>886</v>
      </c>
      <c r="F265" s="43">
        <v>886</v>
      </c>
      <c r="G265" s="43">
        <v>886.43</v>
      </c>
      <c r="H265" s="43"/>
      <c r="I265" s="45">
        <f t="shared" si="3"/>
        <v>100.04853273137697</v>
      </c>
    </row>
    <row r="266" spans="1:9" ht="25.5">
      <c r="A266" s="16"/>
      <c r="B266" s="100"/>
      <c r="C266" s="21">
        <v>4410</v>
      </c>
      <c r="D266" s="27" t="s">
        <v>36</v>
      </c>
      <c r="E266" s="43">
        <v>1077</v>
      </c>
      <c r="F266" s="43">
        <v>1077</v>
      </c>
      <c r="G266" s="43">
        <v>1077.15</v>
      </c>
      <c r="H266" s="43"/>
      <c r="I266" s="45">
        <f t="shared" si="3"/>
        <v>100.01392757660167</v>
      </c>
    </row>
    <row r="267" spans="1:9" ht="63.75">
      <c r="A267" s="16"/>
      <c r="B267" s="100"/>
      <c r="C267" s="21">
        <v>4700</v>
      </c>
      <c r="D267" s="27" t="s">
        <v>65</v>
      </c>
      <c r="E267" s="43">
        <v>6465</v>
      </c>
      <c r="F267" s="43">
        <v>6465</v>
      </c>
      <c r="G267" s="43">
        <v>6465</v>
      </c>
      <c r="H267" s="43"/>
      <c r="I267" s="45">
        <f t="shared" si="3"/>
        <v>100</v>
      </c>
    </row>
    <row r="268" spans="1:9" ht="63.75">
      <c r="A268" s="16"/>
      <c r="B268" s="100"/>
      <c r="C268" s="21">
        <v>4740</v>
      </c>
      <c r="D268" s="27" t="s">
        <v>70</v>
      </c>
      <c r="E268" s="43">
        <v>1049</v>
      </c>
      <c r="F268" s="43">
        <v>1049</v>
      </c>
      <c r="G268" s="43">
        <v>1048.18</v>
      </c>
      <c r="H268" s="43"/>
      <c r="I268" s="45">
        <f t="shared" si="3"/>
        <v>99.92183031458532</v>
      </c>
    </row>
    <row r="269" spans="1:9" ht="38.25">
      <c r="A269" s="16"/>
      <c r="B269" s="100"/>
      <c r="C269" s="21">
        <v>4750</v>
      </c>
      <c r="D269" s="27" t="s">
        <v>63</v>
      </c>
      <c r="E269" s="43">
        <v>155</v>
      </c>
      <c r="F269" s="43">
        <v>155</v>
      </c>
      <c r="G269" s="43">
        <v>155</v>
      </c>
      <c r="H269" s="43"/>
      <c r="I269" s="45">
        <f t="shared" si="3"/>
        <v>100</v>
      </c>
    </row>
    <row r="270" spans="1:9" ht="21" customHeight="1">
      <c r="A270" s="16"/>
      <c r="B270" s="101" t="s">
        <v>146</v>
      </c>
      <c r="C270" s="41"/>
      <c r="D270" s="48" t="s">
        <v>176</v>
      </c>
      <c r="E270" s="30">
        <f>E271+E272+E273+E274+E275+E276+E277+E278+E279+E280</f>
        <v>86024</v>
      </c>
      <c r="F270" s="30">
        <f>F271+F272+F273+F274+F275+F276+F277+F278+F279+F280</f>
        <v>86024</v>
      </c>
      <c r="G270" s="30">
        <f>G271+G272+G273+G274+G275+G276+G277+G278+G279+G280</f>
        <v>86024</v>
      </c>
      <c r="H270" s="43"/>
      <c r="I270" s="52">
        <f t="shared" si="3"/>
        <v>100</v>
      </c>
    </row>
    <row r="271" spans="1:9" ht="25.5">
      <c r="A271" s="16"/>
      <c r="B271" s="100"/>
      <c r="C271" s="21">
        <v>4010</v>
      </c>
      <c r="D271" s="22" t="s">
        <v>24</v>
      </c>
      <c r="E271" s="43">
        <v>63880</v>
      </c>
      <c r="F271" s="43">
        <v>63880</v>
      </c>
      <c r="G271" s="43">
        <v>63880</v>
      </c>
      <c r="H271" s="43"/>
      <c r="I271" s="45">
        <f t="shared" si="3"/>
        <v>100</v>
      </c>
    </row>
    <row r="272" spans="1:9" ht="25.5">
      <c r="A272" s="16"/>
      <c r="B272" s="100"/>
      <c r="C272" s="21">
        <v>4040</v>
      </c>
      <c r="D272" s="22" t="s">
        <v>25</v>
      </c>
      <c r="E272" s="43">
        <v>3900</v>
      </c>
      <c r="F272" s="43">
        <v>3900</v>
      </c>
      <c r="G272" s="43">
        <v>3900</v>
      </c>
      <c r="H272" s="43"/>
      <c r="I272" s="45">
        <f t="shared" si="3"/>
        <v>100</v>
      </c>
    </row>
    <row r="273" spans="1:9" ht="38.25">
      <c r="A273" s="16"/>
      <c r="B273" s="100"/>
      <c r="C273" s="21">
        <v>4110</v>
      </c>
      <c r="D273" s="22" t="s">
        <v>26</v>
      </c>
      <c r="E273" s="43">
        <v>6608</v>
      </c>
      <c r="F273" s="43">
        <v>6608</v>
      </c>
      <c r="G273" s="43">
        <v>6608</v>
      </c>
      <c r="H273" s="43"/>
      <c r="I273" s="45">
        <f t="shared" si="3"/>
        <v>100</v>
      </c>
    </row>
    <row r="274" spans="1:9" ht="25.5" customHeight="1">
      <c r="A274" s="16"/>
      <c r="B274" s="100"/>
      <c r="C274" s="21">
        <v>4120</v>
      </c>
      <c r="D274" s="22" t="s">
        <v>27</v>
      </c>
      <c r="E274" s="43">
        <v>1466</v>
      </c>
      <c r="F274" s="43">
        <v>1466</v>
      </c>
      <c r="G274" s="43">
        <v>1466</v>
      </c>
      <c r="H274" s="43"/>
      <c r="I274" s="45">
        <f t="shared" si="3"/>
        <v>100</v>
      </c>
    </row>
    <row r="275" spans="1:9" ht="40.5" customHeight="1">
      <c r="A275" s="16"/>
      <c r="B275" s="100"/>
      <c r="C275" s="21">
        <v>4210</v>
      </c>
      <c r="D275" s="39" t="s">
        <v>29</v>
      </c>
      <c r="E275" s="43">
        <v>2115</v>
      </c>
      <c r="F275" s="43">
        <v>2115</v>
      </c>
      <c r="G275" s="43">
        <v>2114.84</v>
      </c>
      <c r="H275" s="43"/>
      <c r="I275" s="45">
        <f t="shared" si="3"/>
        <v>99.99243498817968</v>
      </c>
    </row>
    <row r="276" spans="1:9" ht="14.25">
      <c r="A276" s="16"/>
      <c r="B276" s="100"/>
      <c r="C276" s="41">
        <v>4260</v>
      </c>
      <c r="D276" s="40" t="s">
        <v>34</v>
      </c>
      <c r="E276" s="43">
        <v>1744</v>
      </c>
      <c r="F276" s="43">
        <v>1744</v>
      </c>
      <c r="G276" s="43">
        <v>1744.49</v>
      </c>
      <c r="H276" s="43"/>
      <c r="I276" s="45">
        <f t="shared" si="3"/>
        <v>100.02809633027523</v>
      </c>
    </row>
    <row r="277" spans="1:9" ht="25.5">
      <c r="A277" s="16"/>
      <c r="B277" s="100"/>
      <c r="C277" s="41">
        <v>4270</v>
      </c>
      <c r="D277" s="40" t="s">
        <v>52</v>
      </c>
      <c r="E277" s="43">
        <v>104</v>
      </c>
      <c r="F277" s="43">
        <v>104</v>
      </c>
      <c r="G277" s="44">
        <v>103.7</v>
      </c>
      <c r="H277" s="43"/>
      <c r="I277" s="45">
        <f t="shared" si="3"/>
        <v>99.71153846153847</v>
      </c>
    </row>
    <row r="278" spans="1:9" ht="14.25" customHeight="1">
      <c r="A278" s="16"/>
      <c r="B278" s="100"/>
      <c r="C278" s="41">
        <v>4280</v>
      </c>
      <c r="D278" s="40" t="s">
        <v>30</v>
      </c>
      <c r="E278" s="43">
        <v>91</v>
      </c>
      <c r="F278" s="43">
        <v>91</v>
      </c>
      <c r="G278" s="44">
        <v>90.6</v>
      </c>
      <c r="H278" s="43"/>
      <c r="I278" s="45">
        <f t="shared" si="3"/>
        <v>99.56043956043955</v>
      </c>
    </row>
    <row r="279" spans="1:9" ht="25.5">
      <c r="A279" s="65"/>
      <c r="B279" s="112"/>
      <c r="C279" s="66">
        <v>4300</v>
      </c>
      <c r="D279" s="67" t="s">
        <v>16</v>
      </c>
      <c r="E279" s="68">
        <v>2641</v>
      </c>
      <c r="F279" s="68">
        <v>2641</v>
      </c>
      <c r="G279" s="69">
        <v>2641.37</v>
      </c>
      <c r="H279" s="68"/>
      <c r="I279" s="70">
        <f t="shared" si="3"/>
        <v>100.01400984475578</v>
      </c>
    </row>
    <row r="280" spans="1:9" ht="14.25">
      <c r="A280" s="85"/>
      <c r="B280" s="113"/>
      <c r="C280" s="73">
        <v>4440</v>
      </c>
      <c r="D280" s="87" t="s">
        <v>179</v>
      </c>
      <c r="E280" s="157">
        <v>3475</v>
      </c>
      <c r="F280" s="157">
        <v>3475</v>
      </c>
      <c r="G280" s="157">
        <v>3475</v>
      </c>
      <c r="H280" s="157"/>
      <c r="I280" s="95">
        <f t="shared" si="3"/>
        <v>100</v>
      </c>
    </row>
    <row r="281" spans="1:9" ht="24">
      <c r="A281" s="16"/>
      <c r="B281" s="101" t="s">
        <v>106</v>
      </c>
      <c r="C281" s="41"/>
      <c r="D281" s="54" t="s">
        <v>72</v>
      </c>
      <c r="E281" s="55">
        <f>SUM(E282:E284)</f>
        <v>60204</v>
      </c>
      <c r="F281" s="55">
        <f>SUM(F282:F284)</f>
        <v>60204</v>
      </c>
      <c r="G281" s="55">
        <f>SUM(G282:G284)</f>
        <v>52121.6</v>
      </c>
      <c r="H281" s="55"/>
      <c r="I281" s="52">
        <f t="shared" si="3"/>
        <v>86.57497840675038</v>
      </c>
    </row>
    <row r="282" spans="1:9" ht="14.25">
      <c r="A282" s="16"/>
      <c r="B282" s="101"/>
      <c r="C282" s="41">
        <v>3240</v>
      </c>
      <c r="D282" s="40" t="s">
        <v>166</v>
      </c>
      <c r="E282" s="43">
        <v>5712</v>
      </c>
      <c r="F282" s="43">
        <v>5712</v>
      </c>
      <c r="G282" s="44">
        <v>5712</v>
      </c>
      <c r="H282" s="43"/>
      <c r="I282" s="45">
        <f t="shared" si="3"/>
        <v>100</v>
      </c>
    </row>
    <row r="283" spans="1:9" ht="25.5">
      <c r="A283" s="16"/>
      <c r="B283" s="101"/>
      <c r="C283" s="41">
        <v>4300</v>
      </c>
      <c r="D283" s="40" t="s">
        <v>16</v>
      </c>
      <c r="E283" s="43">
        <v>34073</v>
      </c>
      <c r="F283" s="43">
        <v>34073</v>
      </c>
      <c r="G283" s="44">
        <v>25990.6</v>
      </c>
      <c r="H283" s="55"/>
      <c r="I283" s="45">
        <f t="shared" si="3"/>
        <v>76.27916532151556</v>
      </c>
    </row>
    <row r="284" spans="1:9" ht="38.25">
      <c r="A284" s="16"/>
      <c r="B284" s="100"/>
      <c r="C284" s="41">
        <v>4440</v>
      </c>
      <c r="D284" s="28" t="s">
        <v>31</v>
      </c>
      <c r="E284" s="23">
        <v>20419</v>
      </c>
      <c r="F284" s="23">
        <v>20419</v>
      </c>
      <c r="G284" s="24">
        <v>20419</v>
      </c>
      <c r="H284" s="23"/>
      <c r="I284" s="45">
        <f t="shared" si="3"/>
        <v>100</v>
      </c>
    </row>
    <row r="285" spans="1:9" ht="14.25">
      <c r="A285" s="12" t="s">
        <v>107</v>
      </c>
      <c r="B285" s="110"/>
      <c r="C285" s="49"/>
      <c r="D285" s="14" t="s">
        <v>108</v>
      </c>
      <c r="E285" s="10">
        <f>E286+E288</f>
        <v>51300</v>
      </c>
      <c r="F285" s="10">
        <f>F286+F288</f>
        <v>51300</v>
      </c>
      <c r="G285" s="10">
        <f>G286+G288</f>
        <v>50792.16</v>
      </c>
      <c r="H285" s="10"/>
      <c r="I285" s="45">
        <f>G285/E285*100</f>
        <v>99.01005847953218</v>
      </c>
    </row>
    <row r="286" spans="1:9" ht="26.25" customHeight="1">
      <c r="A286" s="16"/>
      <c r="B286" s="103" t="s">
        <v>147</v>
      </c>
      <c r="C286" s="13"/>
      <c r="D286" s="14" t="s">
        <v>109</v>
      </c>
      <c r="E286" s="10">
        <f>E287</f>
        <v>800</v>
      </c>
      <c r="F286" s="10">
        <f>F287</f>
        <v>800</v>
      </c>
      <c r="G286" s="10">
        <f>G287</f>
        <v>700</v>
      </c>
      <c r="H286" s="10"/>
      <c r="I286" s="45">
        <f t="shared" si="3"/>
        <v>87.5</v>
      </c>
    </row>
    <row r="287" spans="1:9" ht="25.5">
      <c r="A287" s="12"/>
      <c r="B287" s="107"/>
      <c r="C287" s="21">
        <v>4300</v>
      </c>
      <c r="D287" s="28" t="s">
        <v>16</v>
      </c>
      <c r="E287" s="23">
        <v>800</v>
      </c>
      <c r="F287" s="24">
        <v>800</v>
      </c>
      <c r="G287" s="24">
        <v>700</v>
      </c>
      <c r="H287" s="23"/>
      <c r="I287" s="45">
        <f t="shared" si="3"/>
        <v>87.5</v>
      </c>
    </row>
    <row r="288" spans="1:9" ht="25.5">
      <c r="A288" s="3"/>
      <c r="B288" s="122">
        <v>85154</v>
      </c>
      <c r="C288" s="4"/>
      <c r="D288" s="147" t="s">
        <v>180</v>
      </c>
      <c r="E288" s="123">
        <f>SUM(E289:E291)</f>
        <v>50500</v>
      </c>
      <c r="F288" s="123">
        <f>SUM(F289:F291)</f>
        <v>50500</v>
      </c>
      <c r="G288" s="123">
        <f>SUM(G289:G291)</f>
        <v>50092.16</v>
      </c>
      <c r="H288" s="123">
        <f>SUM(H289:H291)</f>
        <v>0</v>
      </c>
      <c r="I288" s="45">
        <v>87.74</v>
      </c>
    </row>
    <row r="289" spans="1:9" ht="42" customHeight="1">
      <c r="A289" s="6"/>
      <c r="B289" s="134"/>
      <c r="C289" s="83">
        <v>3030</v>
      </c>
      <c r="D289" s="146" t="s">
        <v>51</v>
      </c>
      <c r="E289" s="43">
        <v>2500</v>
      </c>
      <c r="F289" s="43">
        <v>2500</v>
      </c>
      <c r="G289" s="43">
        <v>2193.5</v>
      </c>
      <c r="H289" s="43"/>
      <c r="I289" s="45">
        <v>87.74</v>
      </c>
    </row>
    <row r="290" spans="1:9" ht="25.5">
      <c r="A290" s="16"/>
      <c r="B290" s="100"/>
      <c r="C290" s="41">
        <v>4210</v>
      </c>
      <c r="D290" s="40" t="s">
        <v>29</v>
      </c>
      <c r="E290" s="43">
        <v>23200</v>
      </c>
      <c r="F290" s="43">
        <v>23200</v>
      </c>
      <c r="G290" s="44">
        <v>23119.4</v>
      </c>
      <c r="H290" s="43"/>
      <c r="I290" s="45">
        <v>99.65258620689656</v>
      </c>
    </row>
    <row r="291" spans="1:9" ht="25.5">
      <c r="A291" s="65"/>
      <c r="B291" s="112"/>
      <c r="C291" s="66">
        <v>4300</v>
      </c>
      <c r="D291" s="67" t="s">
        <v>16</v>
      </c>
      <c r="E291" s="68">
        <v>24800</v>
      </c>
      <c r="F291" s="68">
        <v>24800</v>
      </c>
      <c r="G291" s="69">
        <v>24779.26</v>
      </c>
      <c r="H291" s="68"/>
      <c r="I291" s="70">
        <f>G291/E291*100</f>
        <v>99.91637096774193</v>
      </c>
    </row>
    <row r="292" spans="1:9" ht="14.25">
      <c r="A292" s="72" t="s">
        <v>148</v>
      </c>
      <c r="B292" s="113"/>
      <c r="C292" s="73"/>
      <c r="D292" s="74" t="s">
        <v>110</v>
      </c>
      <c r="E292" s="75">
        <f>E293+E295+E308+E310+E313+E315+E335</f>
        <v>1525699</v>
      </c>
      <c r="F292" s="75">
        <f>F293+F295+F308+F310+F313+F315+F335</f>
        <v>501885</v>
      </c>
      <c r="G292" s="76">
        <f>G293+G295+G308+G310+G313+G315+G335</f>
        <v>1515340.12</v>
      </c>
      <c r="H292" s="77">
        <f>H293+H295+H308+H310+H313+H315+H335</f>
        <v>1021665.85</v>
      </c>
      <c r="I292" s="75">
        <f>G292/E292*100</f>
        <v>99.32104038870054</v>
      </c>
    </row>
    <row r="293" spans="1:9" ht="25.5">
      <c r="A293" s="38"/>
      <c r="B293" s="114" t="s">
        <v>111</v>
      </c>
      <c r="C293" s="71"/>
      <c r="D293" s="9" t="s">
        <v>112</v>
      </c>
      <c r="E293" s="10">
        <v>4400</v>
      </c>
      <c r="F293" s="10">
        <v>4400</v>
      </c>
      <c r="G293" s="10">
        <v>4302.23</v>
      </c>
      <c r="H293" s="10"/>
      <c r="I293" s="52">
        <v>97.77795454545453</v>
      </c>
    </row>
    <row r="294" spans="1:9" ht="63.75">
      <c r="A294" s="16"/>
      <c r="B294" s="100"/>
      <c r="C294" s="26">
        <v>4330</v>
      </c>
      <c r="D294" s="22" t="s">
        <v>113</v>
      </c>
      <c r="E294" s="23">
        <v>4400</v>
      </c>
      <c r="F294" s="23">
        <v>4400</v>
      </c>
      <c r="G294" s="24">
        <v>4302.23</v>
      </c>
      <c r="H294" s="23"/>
      <c r="I294" s="45">
        <v>97.77795454545453</v>
      </c>
    </row>
    <row r="295" spans="1:9" ht="102">
      <c r="A295" s="16"/>
      <c r="B295" s="101" t="s">
        <v>149</v>
      </c>
      <c r="C295" s="17"/>
      <c r="D295" s="14" t="s">
        <v>175</v>
      </c>
      <c r="E295" s="10">
        <f>E296+E297+E298+E299+E300+E301+E302+E303+E304+E305+E306+E307</f>
        <v>919200</v>
      </c>
      <c r="F295" s="10"/>
      <c r="G295" s="10">
        <f>G296+G297+G298+G299+G300+G301+G302+G303+G304+G305+G306+G307</f>
        <v>917749.76</v>
      </c>
      <c r="H295" s="64">
        <f>SUM(H296:H307)</f>
        <v>917749.76</v>
      </c>
      <c r="I295" s="11">
        <v>99.99911300581016</v>
      </c>
    </row>
    <row r="296" spans="1:9" ht="25.5">
      <c r="A296" s="16"/>
      <c r="B296" s="101"/>
      <c r="C296" s="26">
        <v>3110</v>
      </c>
      <c r="D296" s="22" t="s">
        <v>114</v>
      </c>
      <c r="E296" s="23">
        <v>872610</v>
      </c>
      <c r="F296" s="23"/>
      <c r="G296" s="63">
        <v>872602.26</v>
      </c>
      <c r="H296" s="63">
        <v>872602.26</v>
      </c>
      <c r="I296" s="46">
        <f>G296/E296*100</f>
        <v>99.99911300581016</v>
      </c>
    </row>
    <row r="297" spans="1:9" ht="25.5">
      <c r="A297" s="16"/>
      <c r="B297" s="101"/>
      <c r="C297" s="21">
        <v>4010</v>
      </c>
      <c r="D297" s="22" t="s">
        <v>24</v>
      </c>
      <c r="E297" s="23">
        <v>21000</v>
      </c>
      <c r="F297" s="23"/>
      <c r="G297" s="24">
        <v>19981.6</v>
      </c>
      <c r="H297" s="24">
        <v>19981.6</v>
      </c>
      <c r="I297" s="46">
        <f aca="true" t="shared" si="4" ref="I297:I350">G297/E297*100</f>
        <v>95.15047619047618</v>
      </c>
    </row>
    <row r="298" spans="1:9" ht="25.5">
      <c r="A298" s="16"/>
      <c r="B298" s="101"/>
      <c r="C298" s="21">
        <v>4040</v>
      </c>
      <c r="D298" s="22" t="s">
        <v>25</v>
      </c>
      <c r="E298" s="23">
        <v>1704</v>
      </c>
      <c r="F298" s="23"/>
      <c r="G298" s="24">
        <v>1703.01</v>
      </c>
      <c r="H298" s="24">
        <v>1703.01</v>
      </c>
      <c r="I298" s="46">
        <f t="shared" si="4"/>
        <v>99.9419014084507</v>
      </c>
    </row>
    <row r="299" spans="1:9" ht="38.25">
      <c r="A299" s="16"/>
      <c r="B299" s="101"/>
      <c r="C299" s="21">
        <v>4110</v>
      </c>
      <c r="D299" s="22" t="s">
        <v>26</v>
      </c>
      <c r="E299" s="23">
        <v>4525</v>
      </c>
      <c r="F299" s="23"/>
      <c r="G299" s="24">
        <v>4131.67</v>
      </c>
      <c r="H299" s="24">
        <v>4131.67</v>
      </c>
      <c r="I299" s="46">
        <f t="shared" si="4"/>
        <v>91.30762430939227</v>
      </c>
    </row>
    <row r="300" spans="1:9" ht="25.5">
      <c r="A300" s="16"/>
      <c r="B300" s="101"/>
      <c r="C300" s="21">
        <v>4120</v>
      </c>
      <c r="D300" s="22" t="s">
        <v>27</v>
      </c>
      <c r="E300" s="23">
        <v>557</v>
      </c>
      <c r="F300" s="23"/>
      <c r="G300" s="24">
        <v>530.12</v>
      </c>
      <c r="H300" s="24">
        <v>530.12</v>
      </c>
      <c r="I300" s="46">
        <f t="shared" si="4"/>
        <v>95.17414721723519</v>
      </c>
    </row>
    <row r="301" spans="1:9" ht="57.75" customHeight="1">
      <c r="A301" s="16"/>
      <c r="B301" s="101"/>
      <c r="C301" s="26">
        <v>4170</v>
      </c>
      <c r="D301" s="22" t="s">
        <v>28</v>
      </c>
      <c r="E301" s="23">
        <v>3878</v>
      </c>
      <c r="F301" s="23"/>
      <c r="G301" s="24">
        <v>3878</v>
      </c>
      <c r="H301" s="24">
        <v>3878</v>
      </c>
      <c r="I301" s="46">
        <f t="shared" si="4"/>
        <v>100</v>
      </c>
    </row>
    <row r="302" spans="1:9" ht="58.5" customHeight="1">
      <c r="A302" s="16"/>
      <c r="B302" s="101"/>
      <c r="C302" s="26">
        <v>4210</v>
      </c>
      <c r="D302" s="40" t="s">
        <v>29</v>
      </c>
      <c r="E302" s="23">
        <v>5550</v>
      </c>
      <c r="F302" s="23"/>
      <c r="G302" s="24">
        <v>5550</v>
      </c>
      <c r="H302" s="24">
        <v>5550</v>
      </c>
      <c r="I302" s="46">
        <f t="shared" si="4"/>
        <v>100</v>
      </c>
    </row>
    <row r="303" spans="1:9" ht="51">
      <c r="A303" s="3"/>
      <c r="B303" s="102"/>
      <c r="C303" s="138">
        <v>4370</v>
      </c>
      <c r="D303" s="22" t="s">
        <v>35</v>
      </c>
      <c r="E303" s="158">
        <v>200</v>
      </c>
      <c r="F303" s="158"/>
      <c r="G303" s="158">
        <v>200</v>
      </c>
      <c r="H303" s="158">
        <v>200</v>
      </c>
      <c r="I303" s="181">
        <v>100</v>
      </c>
    </row>
    <row r="304" spans="1:9" ht="14.25" customHeight="1">
      <c r="A304" s="38"/>
      <c r="B304" s="114"/>
      <c r="C304" s="83">
        <v>4440</v>
      </c>
      <c r="D304" s="146" t="s">
        <v>31</v>
      </c>
      <c r="E304" s="23">
        <v>907</v>
      </c>
      <c r="F304" s="23"/>
      <c r="G304" s="23">
        <v>907</v>
      </c>
      <c r="H304" s="23">
        <v>907</v>
      </c>
      <c r="I304" s="182">
        <f t="shared" si="4"/>
        <v>100</v>
      </c>
    </row>
    <row r="305" spans="1:9" ht="63.75">
      <c r="A305" s="16"/>
      <c r="B305" s="101"/>
      <c r="C305" s="26">
        <v>4700</v>
      </c>
      <c r="D305" s="40" t="s">
        <v>65</v>
      </c>
      <c r="E305" s="23">
        <v>870</v>
      </c>
      <c r="F305" s="23"/>
      <c r="G305" s="24">
        <v>870</v>
      </c>
      <c r="H305" s="24">
        <v>870</v>
      </c>
      <c r="I305" s="46">
        <f t="shared" si="4"/>
        <v>100</v>
      </c>
    </row>
    <row r="306" spans="1:9" ht="38.25">
      <c r="A306" s="16"/>
      <c r="B306" s="101"/>
      <c r="C306" s="26">
        <v>4750</v>
      </c>
      <c r="D306" s="27" t="s">
        <v>63</v>
      </c>
      <c r="E306" s="23">
        <v>1399</v>
      </c>
      <c r="F306" s="23"/>
      <c r="G306" s="24">
        <v>1396.1</v>
      </c>
      <c r="H306" s="24">
        <v>1396.1</v>
      </c>
      <c r="I306" s="46">
        <f t="shared" si="4"/>
        <v>99.79270907791279</v>
      </c>
    </row>
    <row r="307" spans="1:9" ht="56.25" customHeight="1">
      <c r="A307" s="16"/>
      <c r="B307" s="101"/>
      <c r="C307" s="26">
        <v>6060</v>
      </c>
      <c r="D307" s="40" t="s">
        <v>37</v>
      </c>
      <c r="E307" s="23">
        <v>6000</v>
      </c>
      <c r="F307" s="23"/>
      <c r="G307" s="24">
        <v>6000</v>
      </c>
      <c r="H307" s="24">
        <v>6000</v>
      </c>
      <c r="I307" s="46">
        <f t="shared" si="4"/>
        <v>100</v>
      </c>
    </row>
    <row r="308" spans="1:9" ht="72">
      <c r="A308" s="117"/>
      <c r="B308" s="145">
        <v>85213</v>
      </c>
      <c r="C308" s="119"/>
      <c r="D308" s="151" t="s">
        <v>181</v>
      </c>
      <c r="E308" s="148">
        <f>E309</f>
        <v>9100</v>
      </c>
      <c r="F308" s="148"/>
      <c r="G308" s="148">
        <f>G309</f>
        <v>9066.09</v>
      </c>
      <c r="H308" s="148">
        <f>H309</f>
        <v>9066.09</v>
      </c>
      <c r="I308" s="46">
        <f t="shared" si="4"/>
        <v>99.62736263736264</v>
      </c>
    </row>
    <row r="309" spans="1:9" ht="36" customHeight="1">
      <c r="A309" s="16"/>
      <c r="B309" s="101"/>
      <c r="C309" s="26">
        <v>4130</v>
      </c>
      <c r="D309" s="40" t="s">
        <v>167</v>
      </c>
      <c r="E309" s="23">
        <v>9100</v>
      </c>
      <c r="F309" s="23"/>
      <c r="G309" s="23">
        <v>9066.09</v>
      </c>
      <c r="H309" s="23">
        <v>9066.09</v>
      </c>
      <c r="I309" s="46">
        <f t="shared" si="4"/>
        <v>99.62736263736264</v>
      </c>
    </row>
    <row r="310" spans="1:9" ht="50.25" customHeight="1">
      <c r="A310" s="16"/>
      <c r="B310" s="101" t="s">
        <v>150</v>
      </c>
      <c r="C310" s="26"/>
      <c r="D310" s="48" t="s">
        <v>174</v>
      </c>
      <c r="E310" s="10">
        <f>SUM(E311:E312)</f>
        <v>218350</v>
      </c>
      <c r="F310" s="10">
        <f>SUM(F311:F312)</f>
        <v>123500</v>
      </c>
      <c r="G310" s="10">
        <f>SUM(G311:G312)</f>
        <v>218338.15000000002</v>
      </c>
      <c r="H310" s="10">
        <f>H311</f>
        <v>94850</v>
      </c>
      <c r="I310" s="46">
        <f t="shared" si="4"/>
        <v>99.99457293336388</v>
      </c>
    </row>
    <row r="311" spans="1:9" ht="33" customHeight="1">
      <c r="A311" s="65"/>
      <c r="B311" s="115"/>
      <c r="C311" s="78">
        <v>3110</v>
      </c>
      <c r="D311" s="79" t="s">
        <v>114</v>
      </c>
      <c r="E311" s="80">
        <v>215798</v>
      </c>
      <c r="F311" s="80">
        <v>120948</v>
      </c>
      <c r="G311" s="81">
        <v>215786.7</v>
      </c>
      <c r="H311" s="80">
        <v>94850</v>
      </c>
      <c r="I311" s="82">
        <f t="shared" si="4"/>
        <v>99.99476362153496</v>
      </c>
    </row>
    <row r="312" spans="1:9" ht="42.75" customHeight="1">
      <c r="A312" s="85"/>
      <c r="B312" s="116"/>
      <c r="C312" s="86">
        <v>4300</v>
      </c>
      <c r="D312" s="87" t="s">
        <v>16</v>
      </c>
      <c r="E312" s="88">
        <v>2552</v>
      </c>
      <c r="F312" s="88">
        <v>2552</v>
      </c>
      <c r="G312" s="88">
        <v>2551.45</v>
      </c>
      <c r="H312" s="88"/>
      <c r="I312" s="89">
        <f t="shared" si="4"/>
        <v>99.97844827586206</v>
      </c>
    </row>
    <row r="313" spans="1:9" ht="26.25" customHeight="1">
      <c r="A313" s="38"/>
      <c r="B313" s="114" t="s">
        <v>151</v>
      </c>
      <c r="C313" s="83"/>
      <c r="D313" s="84" t="s">
        <v>173</v>
      </c>
      <c r="E313" s="10">
        <f>E314</f>
        <v>66000</v>
      </c>
      <c r="F313" s="10">
        <f>F314</f>
        <v>66000</v>
      </c>
      <c r="G313" s="10">
        <f>G314</f>
        <v>65715.72</v>
      </c>
      <c r="H313" s="10"/>
      <c r="I313" s="11">
        <f t="shared" si="4"/>
        <v>99.56927272727273</v>
      </c>
    </row>
    <row r="314" spans="1:9" ht="28.5" customHeight="1">
      <c r="A314" s="16"/>
      <c r="B314" s="101"/>
      <c r="C314" s="26">
        <v>3110</v>
      </c>
      <c r="D314" s="22" t="s">
        <v>114</v>
      </c>
      <c r="E314" s="23">
        <v>66000</v>
      </c>
      <c r="F314" s="23">
        <v>66000</v>
      </c>
      <c r="G314" s="24">
        <v>65715.72</v>
      </c>
      <c r="H314" s="23"/>
      <c r="I314" s="46">
        <f t="shared" si="4"/>
        <v>99.56927272727273</v>
      </c>
    </row>
    <row r="315" spans="1:9" ht="13.5" customHeight="1">
      <c r="A315" s="16"/>
      <c r="B315" s="101" t="s">
        <v>152</v>
      </c>
      <c r="C315" s="26"/>
      <c r="D315" s="48" t="s">
        <v>172</v>
      </c>
      <c r="E315" s="10">
        <f>E316+E317+E318+E319+E320+E321+E322+E323+E324+E325+E326+E327+E328+E329+E330+E331+E332+E333+E334</f>
        <v>287249</v>
      </c>
      <c r="F315" s="10">
        <f>F316+F317+F318+F319+F320+F321+F322+F323+F324+F325+F326+F327+F328+F329+F330+F331+F332+F333+F334</f>
        <v>286585</v>
      </c>
      <c r="G315" s="10">
        <f>G316+G317+G318+G319+G320+G321+G322+G323+G324+G325+G326+G327+G328+G329+G330+G331+G332+G333+G334</f>
        <v>278771.57</v>
      </c>
      <c r="H315" s="10"/>
      <c r="I315" s="46">
        <f t="shared" si="4"/>
        <v>97.04875212794475</v>
      </c>
    </row>
    <row r="316" spans="1:9" ht="37.5" customHeight="1">
      <c r="A316" s="16"/>
      <c r="B316" s="101"/>
      <c r="C316" s="33">
        <v>3020</v>
      </c>
      <c r="D316" s="28" t="s">
        <v>23</v>
      </c>
      <c r="E316" s="23">
        <v>2200</v>
      </c>
      <c r="F316" s="23">
        <v>2200</v>
      </c>
      <c r="G316" s="23">
        <v>736</v>
      </c>
      <c r="H316" s="23"/>
      <c r="I316" s="46">
        <f t="shared" si="4"/>
        <v>33.45454545454545</v>
      </c>
    </row>
    <row r="317" spans="1:9" ht="29.25" customHeight="1">
      <c r="A317" s="16"/>
      <c r="B317" s="101"/>
      <c r="C317" s="33">
        <v>4010</v>
      </c>
      <c r="D317" s="22" t="s">
        <v>24</v>
      </c>
      <c r="E317" s="23">
        <v>189380</v>
      </c>
      <c r="F317" s="23">
        <v>189380</v>
      </c>
      <c r="G317" s="23">
        <v>188101.78</v>
      </c>
      <c r="H317" s="23"/>
      <c r="I317" s="46">
        <f t="shared" si="4"/>
        <v>99.32505016369205</v>
      </c>
    </row>
    <row r="318" spans="1:9" ht="38.25" customHeight="1">
      <c r="A318" s="16"/>
      <c r="B318" s="101"/>
      <c r="C318" s="33">
        <v>4040</v>
      </c>
      <c r="D318" s="22" t="s">
        <v>25</v>
      </c>
      <c r="E318" s="23">
        <v>9226</v>
      </c>
      <c r="F318" s="23">
        <v>9226</v>
      </c>
      <c r="G318" s="23">
        <v>9225.9</v>
      </c>
      <c r="H318" s="23"/>
      <c r="I318" s="46">
        <f t="shared" si="4"/>
        <v>99.9989161066551</v>
      </c>
    </row>
    <row r="319" spans="1:9" ht="37.5" customHeight="1">
      <c r="A319" s="16"/>
      <c r="B319" s="101"/>
      <c r="C319" s="21">
        <v>4110</v>
      </c>
      <c r="D319" s="22" t="s">
        <v>26</v>
      </c>
      <c r="E319" s="23">
        <v>28870</v>
      </c>
      <c r="F319" s="23">
        <v>28870</v>
      </c>
      <c r="G319" s="23">
        <v>28870</v>
      </c>
      <c r="H319" s="23"/>
      <c r="I319" s="46">
        <f t="shared" si="4"/>
        <v>100</v>
      </c>
    </row>
    <row r="320" spans="1:9" ht="26.25" customHeight="1">
      <c r="A320" s="16"/>
      <c r="B320" s="101"/>
      <c r="C320" s="21">
        <v>4120</v>
      </c>
      <c r="D320" s="22" t="s">
        <v>27</v>
      </c>
      <c r="E320" s="23">
        <v>5252</v>
      </c>
      <c r="F320" s="23">
        <v>5252</v>
      </c>
      <c r="G320" s="23">
        <v>5092.68</v>
      </c>
      <c r="H320" s="23"/>
      <c r="I320" s="46">
        <f t="shared" si="4"/>
        <v>96.96648895658797</v>
      </c>
    </row>
    <row r="321" spans="1:9" ht="25.5">
      <c r="A321" s="16"/>
      <c r="B321" s="101"/>
      <c r="C321" s="21">
        <v>4170</v>
      </c>
      <c r="D321" s="22" t="s">
        <v>28</v>
      </c>
      <c r="E321" s="23">
        <v>6694</v>
      </c>
      <c r="F321" s="23">
        <v>6694</v>
      </c>
      <c r="G321" s="23">
        <v>6693.18</v>
      </c>
      <c r="H321" s="23"/>
      <c r="I321" s="46">
        <f t="shared" si="4"/>
        <v>99.98775022408127</v>
      </c>
    </row>
    <row r="322" spans="1:9" ht="25.5">
      <c r="A322" s="16"/>
      <c r="B322" s="101"/>
      <c r="C322" s="21">
        <v>4210</v>
      </c>
      <c r="D322" s="39" t="s">
        <v>29</v>
      </c>
      <c r="E322" s="23">
        <v>5190</v>
      </c>
      <c r="F322" s="23">
        <v>5190</v>
      </c>
      <c r="G322" s="23">
        <v>3512.24</v>
      </c>
      <c r="H322" s="23"/>
      <c r="I322" s="46">
        <f t="shared" si="4"/>
        <v>67.67321772639691</v>
      </c>
    </row>
    <row r="323" spans="1:9" ht="25.5">
      <c r="A323" s="16"/>
      <c r="B323" s="101"/>
      <c r="C323" s="26">
        <v>4280</v>
      </c>
      <c r="D323" s="40" t="s">
        <v>30</v>
      </c>
      <c r="E323" s="23">
        <v>70</v>
      </c>
      <c r="F323" s="23">
        <v>70</v>
      </c>
      <c r="G323" s="23">
        <v>66.6</v>
      </c>
      <c r="H323" s="23"/>
      <c r="I323" s="46">
        <f t="shared" si="4"/>
        <v>95.14285714285714</v>
      </c>
    </row>
    <row r="324" spans="1:9" ht="14.25">
      <c r="A324" s="3"/>
      <c r="B324" s="102"/>
      <c r="C324" s="138">
        <v>4300</v>
      </c>
      <c r="D324" s="138" t="s">
        <v>16</v>
      </c>
      <c r="E324" s="155">
        <v>17900</v>
      </c>
      <c r="F324" s="155">
        <v>17900</v>
      </c>
      <c r="G324" s="155">
        <v>16862.15</v>
      </c>
      <c r="H324" s="138"/>
      <c r="I324" s="46">
        <f t="shared" si="4"/>
        <v>94.20195530726258</v>
      </c>
    </row>
    <row r="325" spans="1:9" ht="26.25" customHeight="1">
      <c r="A325" s="38"/>
      <c r="B325" s="114"/>
      <c r="C325" s="83">
        <v>4350</v>
      </c>
      <c r="D325" s="126" t="s">
        <v>68</v>
      </c>
      <c r="E325" s="23">
        <v>700</v>
      </c>
      <c r="F325" s="23">
        <v>700</v>
      </c>
      <c r="G325" s="23">
        <v>672</v>
      </c>
      <c r="H325" s="23"/>
      <c r="I325" s="46">
        <f t="shared" si="4"/>
        <v>96</v>
      </c>
    </row>
    <row r="326" spans="1:9" ht="51" customHeight="1">
      <c r="A326" s="16"/>
      <c r="B326" s="101"/>
      <c r="C326" s="26">
        <v>4370</v>
      </c>
      <c r="D326" s="149" t="s">
        <v>35</v>
      </c>
      <c r="E326" s="23">
        <v>3000</v>
      </c>
      <c r="F326" s="23">
        <v>3000</v>
      </c>
      <c r="G326" s="23">
        <v>2917.24</v>
      </c>
      <c r="H326" s="23"/>
      <c r="I326" s="46">
        <f t="shared" si="4"/>
        <v>97.24133333333333</v>
      </c>
    </row>
    <row r="327" spans="1:9" ht="63.75">
      <c r="A327" s="16"/>
      <c r="B327" s="101"/>
      <c r="C327" s="26">
        <v>4400</v>
      </c>
      <c r="D327" s="40" t="s">
        <v>168</v>
      </c>
      <c r="E327" s="23">
        <v>7846</v>
      </c>
      <c r="F327" s="23">
        <v>7846</v>
      </c>
      <c r="G327" s="23">
        <v>7841.28</v>
      </c>
      <c r="H327" s="23"/>
      <c r="I327" s="46">
        <f t="shared" si="4"/>
        <v>99.93984195768545</v>
      </c>
    </row>
    <row r="328" spans="1:9" ht="25.5">
      <c r="A328" s="65"/>
      <c r="B328" s="115"/>
      <c r="C328" s="78">
        <v>4410</v>
      </c>
      <c r="D328" s="67" t="s">
        <v>36</v>
      </c>
      <c r="E328" s="80">
        <v>900</v>
      </c>
      <c r="F328" s="80">
        <v>900</v>
      </c>
      <c r="G328" s="80">
        <v>408.01</v>
      </c>
      <c r="H328" s="80"/>
      <c r="I328" s="82">
        <f t="shared" si="4"/>
        <v>45.33444444444444</v>
      </c>
    </row>
    <row r="329" spans="1:9" ht="20.25" customHeight="1">
      <c r="A329" s="85"/>
      <c r="B329" s="116"/>
      <c r="C329" s="144">
        <v>4430</v>
      </c>
      <c r="D329" s="150" t="s">
        <v>19</v>
      </c>
      <c r="E329" s="88">
        <v>816</v>
      </c>
      <c r="F329" s="88">
        <v>816</v>
      </c>
      <c r="G329" s="88">
        <v>475</v>
      </c>
      <c r="H329" s="88"/>
      <c r="I329" s="89">
        <f t="shared" si="4"/>
        <v>58.2107843137255</v>
      </c>
    </row>
    <row r="330" spans="1:9" ht="20.25" customHeight="1">
      <c r="A330" s="3"/>
      <c r="B330" s="102"/>
      <c r="C330" s="152">
        <v>4440</v>
      </c>
      <c r="D330" s="153" t="s">
        <v>179</v>
      </c>
      <c r="E330" s="154">
        <v>3405</v>
      </c>
      <c r="F330" s="154">
        <v>3405</v>
      </c>
      <c r="G330" s="154">
        <v>3405</v>
      </c>
      <c r="H330" s="152"/>
      <c r="I330" s="152"/>
    </row>
    <row r="331" spans="1:9" ht="29.25" customHeight="1">
      <c r="A331" s="38"/>
      <c r="B331" s="114"/>
      <c r="C331" s="71">
        <v>4480</v>
      </c>
      <c r="D331" s="146" t="s">
        <v>86</v>
      </c>
      <c r="E331" s="23">
        <v>210</v>
      </c>
      <c r="F331" s="23">
        <v>210</v>
      </c>
      <c r="G331" s="23">
        <v>209</v>
      </c>
      <c r="H331" s="23"/>
      <c r="I331" s="46">
        <f t="shared" si="4"/>
        <v>99.52380952380952</v>
      </c>
    </row>
    <row r="332" spans="1:9" ht="29.25" customHeight="1">
      <c r="A332" s="38"/>
      <c r="B332" s="114"/>
      <c r="C332" s="71">
        <v>4700</v>
      </c>
      <c r="D332" s="146" t="s">
        <v>36</v>
      </c>
      <c r="E332" s="23">
        <v>2000</v>
      </c>
      <c r="F332" s="23">
        <v>1336</v>
      </c>
      <c r="G332" s="23">
        <v>1336</v>
      </c>
      <c r="H332" s="23"/>
      <c r="I332" s="46"/>
    </row>
    <row r="333" spans="1:9" ht="66.75" customHeight="1">
      <c r="A333" s="16"/>
      <c r="B333" s="101"/>
      <c r="C333" s="21">
        <v>4740</v>
      </c>
      <c r="D333" s="27" t="s">
        <v>70</v>
      </c>
      <c r="E333" s="23">
        <v>340</v>
      </c>
      <c r="F333" s="23">
        <v>340</v>
      </c>
      <c r="G333" s="24">
        <v>0</v>
      </c>
      <c r="H333" s="23"/>
      <c r="I333" s="46">
        <f t="shared" si="4"/>
        <v>0</v>
      </c>
    </row>
    <row r="334" spans="1:9" ht="37.5" customHeight="1">
      <c r="A334" s="16"/>
      <c r="B334" s="101"/>
      <c r="C334" s="21">
        <v>4750</v>
      </c>
      <c r="D334" s="27" t="s">
        <v>63</v>
      </c>
      <c r="E334" s="23">
        <v>3250</v>
      </c>
      <c r="F334" s="23">
        <v>3250</v>
      </c>
      <c r="G334" s="24">
        <v>2347.51</v>
      </c>
      <c r="H334" s="23"/>
      <c r="I334" s="46">
        <f t="shared" si="4"/>
        <v>72.23107692307693</v>
      </c>
    </row>
    <row r="335" spans="1:9" ht="29.25" customHeight="1">
      <c r="A335" s="16"/>
      <c r="B335" s="101" t="s">
        <v>153</v>
      </c>
      <c r="C335" s="26"/>
      <c r="D335" s="48" t="s">
        <v>18</v>
      </c>
      <c r="E335" s="10">
        <f>E336</f>
        <v>21400</v>
      </c>
      <c r="F335" s="10">
        <f>F336</f>
        <v>21400</v>
      </c>
      <c r="G335" s="10">
        <f>G336</f>
        <v>21396.6</v>
      </c>
      <c r="H335" s="23"/>
      <c r="I335" s="46">
        <f t="shared" si="4"/>
        <v>99.9841121495327</v>
      </c>
    </row>
    <row r="336" spans="1:9" ht="25.5">
      <c r="A336" s="16"/>
      <c r="B336" s="101"/>
      <c r="C336" s="26">
        <v>3110</v>
      </c>
      <c r="D336" s="22" t="s">
        <v>114</v>
      </c>
      <c r="E336" s="23">
        <v>21400</v>
      </c>
      <c r="F336" s="23">
        <v>21400</v>
      </c>
      <c r="G336" s="24">
        <v>21396.6</v>
      </c>
      <c r="H336" s="23"/>
      <c r="I336" s="46">
        <f t="shared" si="4"/>
        <v>99.9841121495327</v>
      </c>
    </row>
    <row r="337" spans="1:9" ht="24" customHeight="1">
      <c r="A337" s="12" t="s">
        <v>154</v>
      </c>
      <c r="B337" s="101"/>
      <c r="C337" s="26"/>
      <c r="D337" s="48" t="s">
        <v>171</v>
      </c>
      <c r="E337" s="10">
        <f>E338+E349</f>
        <v>199631</v>
      </c>
      <c r="F337" s="10">
        <f>F338+F349</f>
        <v>199631</v>
      </c>
      <c r="G337" s="10">
        <f>G338+G349</f>
        <v>196095.78999999998</v>
      </c>
      <c r="H337" s="23"/>
      <c r="I337" s="46">
        <f t="shared" si="4"/>
        <v>98.22912774068155</v>
      </c>
    </row>
    <row r="338" spans="1:9" ht="39.75" customHeight="1">
      <c r="A338" s="16"/>
      <c r="B338" s="101" t="s">
        <v>155</v>
      </c>
      <c r="C338" s="26"/>
      <c r="D338" s="48" t="s">
        <v>170</v>
      </c>
      <c r="E338" s="10">
        <f>E339+E340+E341+E342+E343+E344+E345+E346+E347+E348</f>
        <v>109147</v>
      </c>
      <c r="F338" s="10">
        <f>F339+F340+F341+F342+F343+F344+F345+F346+F347+F348</f>
        <v>109147</v>
      </c>
      <c r="G338" s="10">
        <f>G339+G340+G341+G342+G343+G344+G345+G346+G347+G348</f>
        <v>109147</v>
      </c>
      <c r="H338" s="23"/>
      <c r="I338" s="46">
        <f t="shared" si="4"/>
        <v>100</v>
      </c>
    </row>
    <row r="339" spans="1:9" ht="37.5" customHeight="1">
      <c r="A339" s="16"/>
      <c r="B339" s="101"/>
      <c r="C339" s="33">
        <v>3020</v>
      </c>
      <c r="D339" s="28" t="s">
        <v>23</v>
      </c>
      <c r="E339" s="23">
        <v>8465</v>
      </c>
      <c r="F339" s="23">
        <v>8465</v>
      </c>
      <c r="G339" s="23">
        <v>8465</v>
      </c>
      <c r="H339" s="23"/>
      <c r="I339" s="46">
        <f t="shared" si="4"/>
        <v>100</v>
      </c>
    </row>
    <row r="340" spans="1:9" ht="35.25" customHeight="1">
      <c r="A340" s="16"/>
      <c r="B340" s="101"/>
      <c r="C340" s="33">
        <v>4010</v>
      </c>
      <c r="D340" s="22" t="s">
        <v>24</v>
      </c>
      <c r="E340" s="23">
        <v>72550</v>
      </c>
      <c r="F340" s="23">
        <v>72550</v>
      </c>
      <c r="G340" s="23">
        <v>72550</v>
      </c>
      <c r="H340" s="23"/>
      <c r="I340" s="46">
        <f t="shared" si="4"/>
        <v>100</v>
      </c>
    </row>
    <row r="341" spans="1:9" ht="27.75" customHeight="1">
      <c r="A341" s="16"/>
      <c r="B341" s="101"/>
      <c r="C341" s="33">
        <v>4040</v>
      </c>
      <c r="D341" s="22" t="s">
        <v>25</v>
      </c>
      <c r="E341" s="23">
        <v>5120</v>
      </c>
      <c r="F341" s="23">
        <v>5120</v>
      </c>
      <c r="G341" s="23">
        <v>5119.17</v>
      </c>
      <c r="H341" s="23"/>
      <c r="I341" s="46">
        <f t="shared" si="4"/>
        <v>99.98378906250001</v>
      </c>
    </row>
    <row r="342" spans="1:9" ht="38.25">
      <c r="A342" s="16"/>
      <c r="B342" s="101"/>
      <c r="C342" s="21">
        <v>4110</v>
      </c>
      <c r="D342" s="22" t="s">
        <v>26</v>
      </c>
      <c r="E342" s="23">
        <v>11880</v>
      </c>
      <c r="F342" s="23">
        <v>11880</v>
      </c>
      <c r="G342" s="23">
        <v>11880</v>
      </c>
      <c r="H342" s="23"/>
      <c r="I342" s="46">
        <f t="shared" si="4"/>
        <v>100</v>
      </c>
    </row>
    <row r="343" spans="1:9" ht="25.5">
      <c r="A343" s="16"/>
      <c r="B343" s="101"/>
      <c r="C343" s="21">
        <v>4120</v>
      </c>
      <c r="D343" s="22" t="s">
        <v>27</v>
      </c>
      <c r="E343" s="23">
        <v>1705</v>
      </c>
      <c r="F343" s="23">
        <v>1705</v>
      </c>
      <c r="G343" s="23">
        <v>1705</v>
      </c>
      <c r="H343" s="23"/>
      <c r="I343" s="46">
        <f t="shared" si="4"/>
        <v>100</v>
      </c>
    </row>
    <row r="344" spans="1:9" ht="25.5">
      <c r="A344" s="16"/>
      <c r="B344" s="101"/>
      <c r="C344" s="21">
        <v>4210</v>
      </c>
      <c r="D344" s="39" t="s">
        <v>29</v>
      </c>
      <c r="E344" s="23">
        <v>2093</v>
      </c>
      <c r="F344" s="23">
        <v>2093</v>
      </c>
      <c r="G344" s="23">
        <v>2094.17</v>
      </c>
      <c r="H344" s="23"/>
      <c r="I344" s="46">
        <f t="shared" si="4"/>
        <v>100.05590062111803</v>
      </c>
    </row>
    <row r="345" spans="1:9" ht="51">
      <c r="A345" s="16"/>
      <c r="B345" s="101"/>
      <c r="C345" s="21">
        <v>4240</v>
      </c>
      <c r="D345" s="39" t="s">
        <v>164</v>
      </c>
      <c r="E345" s="23">
        <v>2123</v>
      </c>
      <c r="F345" s="23">
        <v>2123</v>
      </c>
      <c r="G345" s="23">
        <v>2122.66</v>
      </c>
      <c r="H345" s="23"/>
      <c r="I345" s="46">
        <f t="shared" si="4"/>
        <v>99.9839849269901</v>
      </c>
    </row>
    <row r="346" spans="1:9" ht="14.25">
      <c r="A346" s="117"/>
      <c r="B346" s="118"/>
      <c r="C346" s="138">
        <v>4280</v>
      </c>
      <c r="D346" s="138" t="s">
        <v>30</v>
      </c>
      <c r="E346" s="158">
        <v>83</v>
      </c>
      <c r="F346" s="158">
        <v>83</v>
      </c>
      <c r="G346" s="158">
        <v>83</v>
      </c>
      <c r="H346" s="138"/>
      <c r="I346" s="158">
        <v>100</v>
      </c>
    </row>
    <row r="347" spans="1:9" ht="35.25" customHeight="1">
      <c r="A347" s="16"/>
      <c r="B347" s="101"/>
      <c r="C347" s="83">
        <v>4300</v>
      </c>
      <c r="D347" s="146" t="s">
        <v>16</v>
      </c>
      <c r="E347" s="23">
        <v>565</v>
      </c>
      <c r="F347" s="23">
        <v>565</v>
      </c>
      <c r="G347" s="23">
        <v>565</v>
      </c>
      <c r="H347" s="23"/>
      <c r="I347" s="46">
        <f t="shared" si="4"/>
        <v>100</v>
      </c>
    </row>
    <row r="348" spans="1:9" ht="38.25">
      <c r="A348" s="16"/>
      <c r="B348" s="101"/>
      <c r="C348" s="26">
        <v>4440</v>
      </c>
      <c r="D348" s="40" t="s">
        <v>31</v>
      </c>
      <c r="E348" s="23">
        <v>4563</v>
      </c>
      <c r="F348" s="23">
        <v>4563</v>
      </c>
      <c r="G348" s="23">
        <v>4563</v>
      </c>
      <c r="H348" s="23"/>
      <c r="I348" s="46">
        <f t="shared" si="4"/>
        <v>100</v>
      </c>
    </row>
    <row r="349" spans="1:9" ht="35.25" customHeight="1">
      <c r="A349" s="16"/>
      <c r="B349" s="101" t="s">
        <v>156</v>
      </c>
      <c r="C349" s="26"/>
      <c r="D349" s="48" t="s">
        <v>169</v>
      </c>
      <c r="E349" s="10">
        <f>E350</f>
        <v>90484</v>
      </c>
      <c r="F349" s="10">
        <f>F350</f>
        <v>90484</v>
      </c>
      <c r="G349" s="10">
        <f>G350</f>
        <v>86948.79</v>
      </c>
      <c r="H349" s="23"/>
      <c r="I349" s="11">
        <f t="shared" si="4"/>
        <v>96.09299986737986</v>
      </c>
    </row>
    <row r="350" spans="1:9" ht="14.25">
      <c r="A350" s="16"/>
      <c r="B350" s="100"/>
      <c r="C350" s="26">
        <v>3240</v>
      </c>
      <c r="D350" s="22" t="s">
        <v>166</v>
      </c>
      <c r="E350" s="23">
        <v>90484</v>
      </c>
      <c r="F350" s="23">
        <v>90484</v>
      </c>
      <c r="G350" s="24">
        <v>86948.79</v>
      </c>
      <c r="H350" s="23"/>
      <c r="I350" s="46">
        <f t="shared" si="4"/>
        <v>96.09299986737986</v>
      </c>
    </row>
    <row r="351" spans="1:9" ht="51">
      <c r="A351" s="12" t="s">
        <v>115</v>
      </c>
      <c r="B351" s="101"/>
      <c r="C351" s="17"/>
      <c r="D351" s="14" t="s">
        <v>116</v>
      </c>
      <c r="E351" s="10">
        <f>E352+E367</f>
        <v>508688</v>
      </c>
      <c r="F351" s="10">
        <f>F352+F367</f>
        <v>508688</v>
      </c>
      <c r="G351" s="10">
        <f>G352+G367</f>
        <v>501997.57999999996</v>
      </c>
      <c r="H351" s="10"/>
      <c r="I351" s="11">
        <v>98.68476944610448</v>
      </c>
    </row>
    <row r="352" spans="1:9" ht="38.25">
      <c r="A352" s="16"/>
      <c r="B352" s="103" t="s">
        <v>117</v>
      </c>
      <c r="C352" s="33"/>
      <c r="D352" s="29" t="s">
        <v>118</v>
      </c>
      <c r="E352" s="10">
        <v>249974</v>
      </c>
      <c r="F352" s="10">
        <v>249974</v>
      </c>
      <c r="G352" s="10">
        <v>243339.19</v>
      </c>
      <c r="H352" s="10"/>
      <c r="I352" s="11">
        <v>97.34579996319617</v>
      </c>
    </row>
    <row r="353" spans="1:9" ht="38.25">
      <c r="A353" s="16"/>
      <c r="B353" s="100"/>
      <c r="C353" s="41">
        <v>3020</v>
      </c>
      <c r="D353" s="57" t="s">
        <v>23</v>
      </c>
      <c r="E353" s="43">
        <v>700</v>
      </c>
      <c r="F353" s="43">
        <v>700</v>
      </c>
      <c r="G353" s="44">
        <v>684.02</v>
      </c>
      <c r="H353" s="43"/>
      <c r="I353" s="45">
        <v>97.71714285714286</v>
      </c>
    </row>
    <row r="354" spans="1:9" ht="25.5">
      <c r="A354" s="16"/>
      <c r="B354" s="101"/>
      <c r="C354" s="41">
        <v>4010</v>
      </c>
      <c r="D354" s="40" t="s">
        <v>24</v>
      </c>
      <c r="E354" s="43">
        <v>54419</v>
      </c>
      <c r="F354" s="43">
        <v>54419</v>
      </c>
      <c r="G354" s="44">
        <v>52912.23</v>
      </c>
      <c r="H354" s="43"/>
      <c r="I354" s="45">
        <v>97.23116926073615</v>
      </c>
    </row>
    <row r="355" spans="1:9" ht="25.5">
      <c r="A355" s="16"/>
      <c r="B355" s="101"/>
      <c r="C355" s="41">
        <v>4040</v>
      </c>
      <c r="D355" s="40" t="s">
        <v>184</v>
      </c>
      <c r="E355" s="43">
        <v>5831</v>
      </c>
      <c r="F355" s="43">
        <v>5831</v>
      </c>
      <c r="G355" s="44">
        <v>5830.88</v>
      </c>
      <c r="H355" s="43"/>
      <c r="I355" s="45">
        <v>100</v>
      </c>
    </row>
    <row r="356" spans="1:9" ht="38.25">
      <c r="A356" s="16"/>
      <c r="B356" s="107"/>
      <c r="C356" s="41">
        <v>4110</v>
      </c>
      <c r="D356" s="40" t="s">
        <v>26</v>
      </c>
      <c r="E356" s="43">
        <v>11468</v>
      </c>
      <c r="F356" s="43">
        <v>11468</v>
      </c>
      <c r="G356" s="44">
        <v>9560.69</v>
      </c>
      <c r="H356" s="43"/>
      <c r="I356" s="45">
        <v>83.36841646320195</v>
      </c>
    </row>
    <row r="357" spans="1:9" ht="32.25" customHeight="1">
      <c r="A357" s="16"/>
      <c r="B357" s="107"/>
      <c r="C357" s="41">
        <v>4120</v>
      </c>
      <c r="D357" s="40" t="s">
        <v>27</v>
      </c>
      <c r="E357" s="43">
        <v>2300</v>
      </c>
      <c r="F357" s="43">
        <v>2300</v>
      </c>
      <c r="G357" s="44">
        <v>2167.19</v>
      </c>
      <c r="H357" s="43"/>
      <c r="I357" s="45">
        <v>94.22565217391305</v>
      </c>
    </row>
    <row r="358" spans="1:9" ht="25.5">
      <c r="A358" s="16"/>
      <c r="B358" s="100"/>
      <c r="C358" s="41">
        <v>4210</v>
      </c>
      <c r="D358" s="40" t="s">
        <v>29</v>
      </c>
      <c r="E358" s="43">
        <v>16079</v>
      </c>
      <c r="F358" s="43">
        <v>16079</v>
      </c>
      <c r="G358" s="44">
        <v>15732.26</v>
      </c>
      <c r="H358" s="43"/>
      <c r="I358" s="45">
        <v>97.84352260712731</v>
      </c>
    </row>
    <row r="359" spans="1:9" ht="14.25">
      <c r="A359" s="16"/>
      <c r="B359" s="107"/>
      <c r="C359" s="41">
        <v>4260</v>
      </c>
      <c r="D359" s="40" t="s">
        <v>34</v>
      </c>
      <c r="E359" s="43">
        <v>35800</v>
      </c>
      <c r="F359" s="43">
        <v>35800</v>
      </c>
      <c r="G359" s="44">
        <v>34998.23</v>
      </c>
      <c r="H359" s="43"/>
      <c r="I359" s="45">
        <v>97.76041899441341</v>
      </c>
    </row>
    <row r="360" spans="1:9" ht="25.5">
      <c r="A360" s="16"/>
      <c r="B360" s="107"/>
      <c r="C360" s="41">
        <v>4280</v>
      </c>
      <c r="D360" s="40" t="s">
        <v>30</v>
      </c>
      <c r="E360" s="43">
        <v>616</v>
      </c>
      <c r="F360" s="43">
        <v>616</v>
      </c>
      <c r="G360" s="44">
        <v>193.2</v>
      </c>
      <c r="H360" s="43"/>
      <c r="I360" s="45">
        <v>31.36363636363636</v>
      </c>
    </row>
    <row r="361" spans="1:9" ht="25.5">
      <c r="A361" s="16"/>
      <c r="B361" s="100"/>
      <c r="C361" s="41">
        <v>4300</v>
      </c>
      <c r="D361" s="40" t="s">
        <v>16</v>
      </c>
      <c r="E361" s="43">
        <v>7330</v>
      </c>
      <c r="F361" s="43">
        <v>7330</v>
      </c>
      <c r="G361" s="44">
        <v>7197.14</v>
      </c>
      <c r="H361" s="43"/>
      <c r="I361" s="45">
        <v>98.18744884038199</v>
      </c>
    </row>
    <row r="362" spans="1:9" ht="51">
      <c r="A362" s="16"/>
      <c r="B362" s="100"/>
      <c r="C362" s="41">
        <v>4360</v>
      </c>
      <c r="D362" s="40" t="s">
        <v>69</v>
      </c>
      <c r="E362" s="43">
        <v>800</v>
      </c>
      <c r="F362" s="43">
        <v>800</v>
      </c>
      <c r="G362" s="44">
        <v>706.8</v>
      </c>
      <c r="H362" s="43"/>
      <c r="I362" s="45">
        <v>88.35</v>
      </c>
    </row>
    <row r="363" spans="1:9" ht="51">
      <c r="A363" s="12"/>
      <c r="B363" s="100"/>
      <c r="C363" s="41">
        <v>4370</v>
      </c>
      <c r="D363" s="40" t="s">
        <v>35</v>
      </c>
      <c r="E363" s="43">
        <v>1300</v>
      </c>
      <c r="F363" s="43">
        <v>1300</v>
      </c>
      <c r="G363" s="44">
        <v>1222.85</v>
      </c>
      <c r="H363" s="43"/>
      <c r="I363" s="45">
        <v>94.0653846153846</v>
      </c>
    </row>
    <row r="364" spans="1:9" ht="39" customHeight="1">
      <c r="A364" s="16"/>
      <c r="B364" s="103"/>
      <c r="C364" s="41">
        <v>4430</v>
      </c>
      <c r="D364" s="40" t="s">
        <v>19</v>
      </c>
      <c r="E364" s="43">
        <v>1510</v>
      </c>
      <c r="F364" s="43">
        <v>1510</v>
      </c>
      <c r="G364" s="44">
        <v>1505.7</v>
      </c>
      <c r="H364" s="43"/>
      <c r="I364" s="45">
        <v>99.71523178807948</v>
      </c>
    </row>
    <row r="365" spans="1:9" ht="39" customHeight="1">
      <c r="A365" s="16"/>
      <c r="B365" s="100"/>
      <c r="C365" s="41">
        <v>4440</v>
      </c>
      <c r="D365" s="40" t="s">
        <v>31</v>
      </c>
      <c r="E365" s="43">
        <v>2721</v>
      </c>
      <c r="F365" s="43">
        <v>2721</v>
      </c>
      <c r="G365" s="44">
        <v>2721</v>
      </c>
      <c r="H365" s="43"/>
      <c r="I365" s="45">
        <v>100</v>
      </c>
    </row>
    <row r="366" spans="1:9" ht="43.5" customHeight="1">
      <c r="A366" s="16"/>
      <c r="B366" s="100"/>
      <c r="C366" s="41">
        <v>6050</v>
      </c>
      <c r="D366" s="40" t="s">
        <v>12</v>
      </c>
      <c r="E366" s="43">
        <v>109100</v>
      </c>
      <c r="F366" s="43">
        <v>109100</v>
      </c>
      <c r="G366" s="44">
        <v>107907</v>
      </c>
      <c r="H366" s="43"/>
      <c r="I366" s="45">
        <v>98.90650779101742</v>
      </c>
    </row>
    <row r="367" spans="1:9" ht="35.25" customHeight="1">
      <c r="A367" s="16"/>
      <c r="B367" s="101" t="s">
        <v>157</v>
      </c>
      <c r="C367" s="41"/>
      <c r="D367" s="14" t="s">
        <v>119</v>
      </c>
      <c r="E367" s="10">
        <v>258714</v>
      </c>
      <c r="F367" s="10">
        <v>258714</v>
      </c>
      <c r="G367" s="10">
        <v>258658.38999999998</v>
      </c>
      <c r="H367" s="10"/>
      <c r="I367" s="11">
        <v>99.97850522198257</v>
      </c>
    </row>
    <row r="368" spans="1:9" ht="14.25">
      <c r="A368" s="16"/>
      <c r="B368" s="103"/>
      <c r="C368" s="21">
        <v>4260</v>
      </c>
      <c r="D368" s="22" t="s">
        <v>34</v>
      </c>
      <c r="E368" s="23">
        <v>114982</v>
      </c>
      <c r="F368" s="23">
        <v>114982</v>
      </c>
      <c r="G368" s="24">
        <v>114957.53</v>
      </c>
      <c r="H368" s="23"/>
      <c r="I368" s="46">
        <v>99.97871840809866</v>
      </c>
    </row>
    <row r="369" spans="1:9" ht="25.5">
      <c r="A369" s="16"/>
      <c r="B369" s="107"/>
      <c r="C369" s="21">
        <v>4300</v>
      </c>
      <c r="D369" s="22" t="s">
        <v>16</v>
      </c>
      <c r="E369" s="23">
        <v>30200</v>
      </c>
      <c r="F369" s="23">
        <v>30200</v>
      </c>
      <c r="G369" s="24">
        <v>30169.49</v>
      </c>
      <c r="H369" s="23"/>
      <c r="I369" s="46">
        <v>99.89897350993377</v>
      </c>
    </row>
    <row r="370" spans="1:9" ht="38.25">
      <c r="A370" s="16"/>
      <c r="B370" s="107"/>
      <c r="C370" s="21">
        <v>6050</v>
      </c>
      <c r="D370" s="22" t="s">
        <v>12</v>
      </c>
      <c r="E370" s="23">
        <v>113532</v>
      </c>
      <c r="F370" s="23">
        <v>113532</v>
      </c>
      <c r="G370" s="24">
        <v>113531.37</v>
      </c>
      <c r="H370" s="23"/>
      <c r="I370" s="46">
        <v>99.999445090371</v>
      </c>
    </row>
    <row r="371" spans="1:9" ht="36" customHeight="1">
      <c r="A371" s="12" t="s">
        <v>120</v>
      </c>
      <c r="B371" s="107"/>
      <c r="C371" s="21"/>
      <c r="D371" s="14" t="s">
        <v>121</v>
      </c>
      <c r="E371" s="10">
        <f>E372+E386+E388</f>
        <v>243413</v>
      </c>
      <c r="F371" s="10">
        <f>F372+F386+F388</f>
        <v>243055.44</v>
      </c>
      <c r="G371" s="10">
        <f>G372+G386+G388</f>
        <v>239387.12</v>
      </c>
      <c r="H371" s="10"/>
      <c r="I371" s="11">
        <v>98.35</v>
      </c>
    </row>
    <row r="372" spans="1:9" ht="36" customHeight="1">
      <c r="A372" s="16"/>
      <c r="B372" s="103" t="s">
        <v>158</v>
      </c>
      <c r="C372" s="21"/>
      <c r="D372" s="14" t="s">
        <v>162</v>
      </c>
      <c r="E372" s="30">
        <f>SUM(E373:E385)</f>
        <v>39526</v>
      </c>
      <c r="F372" s="30">
        <f>SUM(F373:F385)</f>
        <v>39168.44</v>
      </c>
      <c r="G372" s="30">
        <f>SUM(G373:G385)</f>
        <v>37735.12</v>
      </c>
      <c r="H372" s="30"/>
      <c r="I372" s="52">
        <v>95.47</v>
      </c>
    </row>
    <row r="373" spans="1:9" ht="25.5">
      <c r="A373" s="12"/>
      <c r="B373" s="100"/>
      <c r="C373" s="41">
        <v>4010</v>
      </c>
      <c r="D373" s="40" t="s">
        <v>24</v>
      </c>
      <c r="E373" s="43">
        <v>22356</v>
      </c>
      <c r="F373" s="43">
        <v>22356</v>
      </c>
      <c r="G373" s="44">
        <v>21752.46</v>
      </c>
      <c r="H373" s="43"/>
      <c r="I373" s="45">
        <v>97.30032206119162</v>
      </c>
    </row>
    <row r="374" spans="1:9" ht="25.5">
      <c r="A374" s="16"/>
      <c r="B374" s="100"/>
      <c r="C374" s="41">
        <v>4040</v>
      </c>
      <c r="D374" s="40" t="s">
        <v>25</v>
      </c>
      <c r="E374" s="43">
        <v>994</v>
      </c>
      <c r="F374" s="43">
        <v>994</v>
      </c>
      <c r="G374" s="44">
        <v>993.48</v>
      </c>
      <c r="H374" s="43"/>
      <c r="I374" s="45">
        <v>99.94768611670021</v>
      </c>
    </row>
    <row r="375" spans="1:9" ht="38.25">
      <c r="A375" s="16"/>
      <c r="B375" s="100"/>
      <c r="C375" s="41">
        <v>4110</v>
      </c>
      <c r="D375" s="40" t="s">
        <v>26</v>
      </c>
      <c r="E375" s="43">
        <v>4150</v>
      </c>
      <c r="F375" s="43">
        <v>4150</v>
      </c>
      <c r="G375" s="44">
        <v>3440.49</v>
      </c>
      <c r="H375" s="43"/>
      <c r="I375" s="45">
        <v>82.90337349397589</v>
      </c>
    </row>
    <row r="376" spans="1:9" ht="25.5">
      <c r="A376" s="16"/>
      <c r="B376" s="100"/>
      <c r="C376" s="41">
        <v>4120</v>
      </c>
      <c r="D376" s="40" t="s">
        <v>27</v>
      </c>
      <c r="E376" s="43">
        <v>605</v>
      </c>
      <c r="F376" s="43">
        <v>605</v>
      </c>
      <c r="G376" s="44">
        <v>544.64</v>
      </c>
      <c r="H376" s="43"/>
      <c r="I376" s="45">
        <v>90.02314049586776</v>
      </c>
    </row>
    <row r="377" spans="1:9" ht="25.5">
      <c r="A377" s="16"/>
      <c r="B377" s="100"/>
      <c r="C377" s="41">
        <v>4170</v>
      </c>
      <c r="D377" s="40" t="s">
        <v>28</v>
      </c>
      <c r="E377" s="43">
        <v>1150</v>
      </c>
      <c r="F377" s="43">
        <v>1150</v>
      </c>
      <c r="G377" s="44">
        <v>1134</v>
      </c>
      <c r="H377" s="43"/>
      <c r="I377" s="45">
        <v>98.60869565217392</v>
      </c>
    </row>
    <row r="378" spans="1:9" ht="25.5">
      <c r="A378" s="16"/>
      <c r="B378" s="100"/>
      <c r="C378" s="41">
        <v>4210</v>
      </c>
      <c r="D378" s="40" t="s">
        <v>29</v>
      </c>
      <c r="E378" s="43">
        <v>2850</v>
      </c>
      <c r="F378" s="43">
        <v>2850</v>
      </c>
      <c r="G378" s="44">
        <v>2845.7</v>
      </c>
      <c r="H378" s="43"/>
      <c r="I378" s="45">
        <v>99.84912280701754</v>
      </c>
    </row>
    <row r="379" spans="1:9" ht="14.25">
      <c r="A379" s="38"/>
      <c r="B379" s="100"/>
      <c r="C379" s="41">
        <v>4260</v>
      </c>
      <c r="D379" s="40" t="s">
        <v>34</v>
      </c>
      <c r="E379" s="43">
        <v>2000</v>
      </c>
      <c r="F379" s="43">
        <v>2000</v>
      </c>
      <c r="G379" s="44">
        <v>1967.01</v>
      </c>
      <c r="H379" s="43"/>
      <c r="I379" s="45">
        <v>98.3505</v>
      </c>
    </row>
    <row r="380" spans="1:9" ht="25.5">
      <c r="A380" s="38"/>
      <c r="B380" s="100"/>
      <c r="C380" s="41">
        <v>4300</v>
      </c>
      <c r="D380" s="40" t="s">
        <v>16</v>
      </c>
      <c r="E380" s="43">
        <v>843</v>
      </c>
      <c r="F380" s="43">
        <v>485.44</v>
      </c>
      <c r="G380" s="44">
        <v>485.44</v>
      </c>
      <c r="H380" s="43"/>
      <c r="I380" s="45">
        <f>G380/E380*100</f>
        <v>57.58481613285884</v>
      </c>
    </row>
    <row r="381" spans="1:9" ht="25.5">
      <c r="A381" s="38"/>
      <c r="B381" s="100"/>
      <c r="C381" s="41">
        <v>4350</v>
      </c>
      <c r="D381" s="40" t="s">
        <v>68</v>
      </c>
      <c r="E381" s="43">
        <v>1625</v>
      </c>
      <c r="F381" s="43">
        <v>1625</v>
      </c>
      <c r="G381" s="44">
        <v>1620.26</v>
      </c>
      <c r="H381" s="43"/>
      <c r="I381" s="45">
        <v>99.7083076923077</v>
      </c>
    </row>
    <row r="382" spans="1:9" ht="34.5" customHeight="1">
      <c r="A382" s="16"/>
      <c r="B382" s="101"/>
      <c r="C382" s="41">
        <v>4370</v>
      </c>
      <c r="D382" s="40" t="s">
        <v>35</v>
      </c>
      <c r="E382" s="43">
        <v>1670</v>
      </c>
      <c r="F382" s="43">
        <v>1670</v>
      </c>
      <c r="G382" s="44">
        <v>1669.44</v>
      </c>
      <c r="H382" s="43"/>
      <c r="I382" s="45">
        <v>99.96646706586827</v>
      </c>
    </row>
    <row r="383" spans="1:9" ht="25.5">
      <c r="A383" s="12"/>
      <c r="B383" s="100"/>
      <c r="C383" s="41">
        <v>4410</v>
      </c>
      <c r="D383" s="40" t="s">
        <v>36</v>
      </c>
      <c r="E383" s="43">
        <v>226</v>
      </c>
      <c r="F383" s="43">
        <v>226</v>
      </c>
      <c r="G383" s="44">
        <v>225.2</v>
      </c>
      <c r="H383" s="43"/>
      <c r="I383" s="45">
        <v>99.64601769911503</v>
      </c>
    </row>
    <row r="384" spans="1:9" ht="38.25">
      <c r="A384" s="16"/>
      <c r="B384" s="100"/>
      <c r="C384" s="41">
        <v>4440</v>
      </c>
      <c r="D384" s="40" t="s">
        <v>31</v>
      </c>
      <c r="E384" s="43">
        <v>907</v>
      </c>
      <c r="F384" s="43">
        <v>907</v>
      </c>
      <c r="G384" s="44">
        <v>907</v>
      </c>
      <c r="H384" s="43"/>
      <c r="I384" s="45">
        <v>100</v>
      </c>
    </row>
    <row r="385" spans="1:9" ht="63.75">
      <c r="A385" s="16"/>
      <c r="B385" s="100"/>
      <c r="C385" s="41">
        <v>4700</v>
      </c>
      <c r="D385" s="40" t="s">
        <v>65</v>
      </c>
      <c r="E385" s="43">
        <v>150</v>
      </c>
      <c r="F385" s="43">
        <v>150</v>
      </c>
      <c r="G385" s="44">
        <v>150</v>
      </c>
      <c r="H385" s="43"/>
      <c r="I385" s="45">
        <v>100</v>
      </c>
    </row>
    <row r="386" spans="1:9" ht="24">
      <c r="A386" s="16"/>
      <c r="B386" s="101" t="s">
        <v>134</v>
      </c>
      <c r="C386" s="41"/>
      <c r="D386" s="14" t="s">
        <v>122</v>
      </c>
      <c r="E386" s="10">
        <v>170000</v>
      </c>
      <c r="F386" s="10">
        <v>170000</v>
      </c>
      <c r="G386" s="15">
        <v>170000</v>
      </c>
      <c r="H386" s="10"/>
      <c r="I386" s="11">
        <v>100</v>
      </c>
    </row>
    <row r="387" spans="1:9" ht="38.25">
      <c r="A387" s="16"/>
      <c r="B387" s="107"/>
      <c r="C387" s="33">
        <v>2480</v>
      </c>
      <c r="D387" s="27" t="s">
        <v>123</v>
      </c>
      <c r="E387" s="23">
        <v>170000</v>
      </c>
      <c r="F387" s="24">
        <v>170000</v>
      </c>
      <c r="G387" s="24">
        <v>170000</v>
      </c>
      <c r="H387" s="23"/>
      <c r="I387" s="46">
        <v>100</v>
      </c>
    </row>
    <row r="388" spans="1:9" ht="25.5">
      <c r="A388" s="12"/>
      <c r="B388" s="101" t="s">
        <v>124</v>
      </c>
      <c r="C388" s="17"/>
      <c r="D388" s="29" t="s">
        <v>18</v>
      </c>
      <c r="E388" s="10">
        <v>33887</v>
      </c>
      <c r="F388" s="10">
        <v>33887</v>
      </c>
      <c r="G388" s="10">
        <v>31652</v>
      </c>
      <c r="H388" s="10"/>
      <c r="I388" s="11">
        <v>93.40455041756425</v>
      </c>
    </row>
    <row r="389" spans="1:9" ht="35.25" customHeight="1">
      <c r="A389" s="16"/>
      <c r="B389" s="101"/>
      <c r="C389" s="26">
        <v>4210</v>
      </c>
      <c r="D389" s="27" t="s">
        <v>29</v>
      </c>
      <c r="E389" s="23">
        <v>25331</v>
      </c>
      <c r="F389" s="23">
        <v>25331</v>
      </c>
      <c r="G389" s="24">
        <v>24278</v>
      </c>
      <c r="H389" s="23"/>
      <c r="I389" s="46">
        <v>95.8430381745687</v>
      </c>
    </row>
    <row r="390" spans="1:9" ht="30" customHeight="1">
      <c r="A390" s="16"/>
      <c r="B390" s="100"/>
      <c r="C390" s="17">
        <v>4300</v>
      </c>
      <c r="D390" s="27" t="s">
        <v>16</v>
      </c>
      <c r="E390" s="23">
        <v>8556</v>
      </c>
      <c r="F390" s="23">
        <v>8556</v>
      </c>
      <c r="G390" s="24">
        <v>7374</v>
      </c>
      <c r="H390" s="23"/>
      <c r="I390" s="46">
        <v>86.1851332398317</v>
      </c>
    </row>
    <row r="391" spans="1:9" ht="25.5">
      <c r="A391" s="12" t="s">
        <v>125</v>
      </c>
      <c r="B391" s="101"/>
      <c r="C391" s="17"/>
      <c r="D391" s="14" t="s">
        <v>126</v>
      </c>
      <c r="E391" s="10">
        <f>E392+E394+E396</f>
        <v>87348</v>
      </c>
      <c r="F391" s="10">
        <f>F392+F394+F396</f>
        <v>87348</v>
      </c>
      <c r="G391" s="10">
        <f>G392+G394+G396</f>
        <v>86761.39</v>
      </c>
      <c r="H391" s="10"/>
      <c r="I391" s="11">
        <v>99.32842194440629</v>
      </c>
    </row>
    <row r="392" spans="1:9" ht="24.75" customHeight="1">
      <c r="A392" s="16"/>
      <c r="B392" s="101" t="s">
        <v>159</v>
      </c>
      <c r="C392" s="26"/>
      <c r="D392" s="14" t="s">
        <v>127</v>
      </c>
      <c r="E392" s="10">
        <v>34018</v>
      </c>
      <c r="F392" s="10">
        <v>34018</v>
      </c>
      <c r="G392" s="10">
        <v>33517.9</v>
      </c>
      <c r="H392" s="10"/>
      <c r="I392" s="11">
        <v>98.52989593744489</v>
      </c>
    </row>
    <row r="393" spans="1:9" ht="38.25">
      <c r="A393" s="16"/>
      <c r="B393" s="100"/>
      <c r="C393" s="26">
        <v>6050</v>
      </c>
      <c r="D393" s="22" t="s">
        <v>12</v>
      </c>
      <c r="E393" s="23">
        <v>34018</v>
      </c>
      <c r="F393" s="24">
        <v>34018</v>
      </c>
      <c r="G393" s="24">
        <v>33517.9</v>
      </c>
      <c r="H393" s="23"/>
      <c r="I393" s="46">
        <v>98.52989593744489</v>
      </c>
    </row>
    <row r="394" spans="1:9" ht="45.75" customHeight="1">
      <c r="A394" s="16"/>
      <c r="B394" s="101" t="s">
        <v>160</v>
      </c>
      <c r="C394" s="17"/>
      <c r="D394" s="14" t="s">
        <v>128</v>
      </c>
      <c r="E394" s="10">
        <v>52000</v>
      </c>
      <c r="F394" s="10">
        <v>52000</v>
      </c>
      <c r="G394" s="10">
        <v>51914.74</v>
      </c>
      <c r="H394" s="10"/>
      <c r="I394" s="58">
        <v>99.83603846153845</v>
      </c>
    </row>
    <row r="395" spans="1:9" ht="76.5" customHeight="1">
      <c r="A395" s="16"/>
      <c r="B395" s="103"/>
      <c r="C395" s="13"/>
      <c r="D395" s="27" t="s">
        <v>85</v>
      </c>
      <c r="E395" s="23">
        <v>52000</v>
      </c>
      <c r="F395" s="24">
        <v>52000</v>
      </c>
      <c r="G395" s="24">
        <v>51914.74</v>
      </c>
      <c r="H395" s="23"/>
      <c r="I395" s="46">
        <v>99.83603846153845</v>
      </c>
    </row>
    <row r="396" spans="1:9" ht="54.75" customHeight="1">
      <c r="A396" s="16"/>
      <c r="B396" s="101" t="s">
        <v>161</v>
      </c>
      <c r="C396" s="26"/>
      <c r="D396" s="14" t="s">
        <v>18</v>
      </c>
      <c r="E396" s="10">
        <v>1330</v>
      </c>
      <c r="F396" s="15">
        <v>1330</v>
      </c>
      <c r="G396" s="15">
        <v>1328.75</v>
      </c>
      <c r="H396" s="10"/>
      <c r="I396" s="11">
        <v>99.90601503759399</v>
      </c>
    </row>
    <row r="397" spans="1:9" ht="14.25">
      <c r="A397" s="12"/>
      <c r="B397" s="101"/>
      <c r="C397" s="17">
        <v>4260</v>
      </c>
      <c r="D397" s="22" t="s">
        <v>34</v>
      </c>
      <c r="E397" s="23">
        <v>1330</v>
      </c>
      <c r="F397" s="24">
        <v>1330</v>
      </c>
      <c r="G397" s="24">
        <v>1328.75</v>
      </c>
      <c r="H397" s="23"/>
      <c r="I397" s="46">
        <v>99.90601503759399</v>
      </c>
    </row>
    <row r="398" spans="1:9" ht="14.25">
      <c r="A398" s="16"/>
      <c r="B398" s="100"/>
      <c r="C398" s="26"/>
      <c r="D398" s="14" t="s">
        <v>129</v>
      </c>
      <c r="E398" s="10">
        <f>E7+E15+E42+E54+E74+E85+E130+E133+E137+E166+E173+E175+E178+E285+E292+E337+E351+E371+E391</f>
        <v>9703076.54</v>
      </c>
      <c r="F398" s="64">
        <v>8584648</v>
      </c>
      <c r="G398" s="64">
        <f>G7+G15+G42+G54+G74+G85+G130+G133+G137+G166+G173+G175+G178+G285+G292+G337+G351+G371+G391</f>
        <v>8810436.4</v>
      </c>
      <c r="H398" s="64">
        <f>H7+H15+H42+H54+H74+H85+H130+H133+H137+H166+H173+H175+H178+H285+H292+H337+H351+H371+H391</f>
        <v>1116944.39</v>
      </c>
      <c r="I398" s="58">
        <v>90.8</v>
      </c>
    </row>
    <row r="421" ht="32.25" customHeight="1"/>
    <row r="433" ht="30.75" customHeight="1"/>
    <row r="438" ht="14.25" customHeight="1"/>
    <row r="449" ht="25.5" customHeight="1"/>
    <row r="450" ht="25.5" customHeight="1"/>
    <row r="461" ht="30.75" customHeight="1"/>
    <row r="463" ht="31.5" customHeight="1"/>
    <row r="464" ht="14.25" customHeight="1"/>
    <row r="465" ht="14.25" customHeight="1"/>
    <row r="466" ht="14.25" customHeight="1"/>
  </sheetData>
  <sheetProtection/>
  <mergeCells count="24">
    <mergeCell ref="G1:I1"/>
    <mergeCell ref="R21:R22"/>
    <mergeCell ref="P20:Q20"/>
    <mergeCell ref="N21:N22"/>
    <mergeCell ref="O21:O22"/>
    <mergeCell ref="P21:P22"/>
    <mergeCell ref="Q21:Q22"/>
    <mergeCell ref="J20:J22"/>
    <mergeCell ref="K20:K22"/>
    <mergeCell ref="L20:L22"/>
    <mergeCell ref="M20:M22"/>
    <mergeCell ref="N20:O20"/>
    <mergeCell ref="G4:G5"/>
    <mergeCell ref="E3:F3"/>
    <mergeCell ref="F4:F5"/>
    <mergeCell ref="A3:A5"/>
    <mergeCell ref="B2:I2"/>
    <mergeCell ref="C3:C5"/>
    <mergeCell ref="B3:B5"/>
    <mergeCell ref="D3:D5"/>
    <mergeCell ref="E4:E5"/>
    <mergeCell ref="H4:H5"/>
    <mergeCell ref="G3:H3"/>
    <mergeCell ref="I3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ugjw</cp:lastModifiedBy>
  <cp:lastPrinted>2010-04-01T11:33:55Z</cp:lastPrinted>
  <dcterms:created xsi:type="dcterms:W3CDTF">2009-03-22T15:32:59Z</dcterms:created>
  <dcterms:modified xsi:type="dcterms:W3CDTF">2010-05-07T08:50:36Z</dcterms:modified>
  <cp:category/>
  <cp:version/>
  <cp:contentType/>
  <cp:contentStatus/>
</cp:coreProperties>
</file>