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9140" windowHeight="11955" activeTab="0"/>
  </bookViews>
  <sheets>
    <sheet name="POŻ.I KREDYTY DO 2008 R." sheetId="1" r:id="rId1"/>
  </sheets>
  <definedNames/>
  <calcPr fullCalcOnLoad="1"/>
</workbook>
</file>

<file path=xl/sharedStrings.xml><?xml version="1.0" encoding="utf-8"?>
<sst xmlns="http://schemas.openxmlformats.org/spreadsheetml/2006/main" count="163" uniqueCount="85">
  <si>
    <t>razem</t>
  </si>
  <si>
    <t>kredyty</t>
  </si>
  <si>
    <t>budowa ulicy Kolejowej w Janowicach Wlk.</t>
  </si>
  <si>
    <t>deficyt budżetowy</t>
  </si>
  <si>
    <t>OGÓŁEM</t>
  </si>
  <si>
    <t>przychody</t>
  </si>
  <si>
    <t>nazwa zadania inwestycyjnego</t>
  </si>
  <si>
    <t>w zł</t>
  </si>
  <si>
    <t>budowa kanalizacji sanitarnej             w Janowicach Wlk.</t>
  </si>
  <si>
    <t>modernizacja           i rozbudowa oczyszczalni w Janowicach Wlk.</t>
  </si>
  <si>
    <t>15.05. 2002 r.</t>
  </si>
  <si>
    <t>28.06. 2002 r.</t>
  </si>
  <si>
    <t>budowa wodociągu dla m.  Radomierz gm.Janowice Wlk.</t>
  </si>
  <si>
    <t>data uruchom</t>
  </si>
  <si>
    <t>spłata rat</t>
  </si>
  <si>
    <t>I rata- 31.03</t>
  </si>
  <si>
    <t>II rata- 31.12</t>
  </si>
  <si>
    <t>I rata-           14 -16.05</t>
  </si>
  <si>
    <t>II rata -         14 -16.11</t>
  </si>
  <si>
    <t>I rata-           14 -16.03</t>
  </si>
  <si>
    <t>II rata-           15 -16.05</t>
  </si>
  <si>
    <t>III rata-           14 -16.09</t>
  </si>
  <si>
    <t>IV rata-           14 -16.11</t>
  </si>
  <si>
    <t>I rata -           14 -16.06</t>
  </si>
  <si>
    <t>II rata -            14 -16.12</t>
  </si>
  <si>
    <t>22.10.   2004 r.</t>
  </si>
  <si>
    <t>03.09. 2004 r.</t>
  </si>
  <si>
    <t>budowa sieci wodociągowej wraz                         z przyłączami we wsi Trzcińsko</t>
  </si>
  <si>
    <t xml:space="preserve">budowa odcinka tranzytowego dla wodociągu w m.Radomierz gm.Janowice Wlk. </t>
  </si>
  <si>
    <t>30.10.       2004 r.</t>
  </si>
  <si>
    <t xml:space="preserve">sala sportowa przy Zespole Szkół </t>
  </si>
  <si>
    <t>oprocen-towanie</t>
  </si>
  <si>
    <t>15.12. 2004 r.</t>
  </si>
  <si>
    <t>po uzyskaniu decyzji o przyznaniu śr. z Totalizatora Sport.</t>
  </si>
  <si>
    <t>31.03</t>
  </si>
  <si>
    <t>30.06</t>
  </si>
  <si>
    <t>31.05</t>
  </si>
  <si>
    <t>30.09</t>
  </si>
  <si>
    <t>30.11</t>
  </si>
  <si>
    <t>30.12</t>
  </si>
  <si>
    <t>182495/183310,63</t>
  </si>
  <si>
    <t>31.01</t>
  </si>
  <si>
    <t>28-29.02</t>
  </si>
  <si>
    <t>30.04</t>
  </si>
  <si>
    <t>31.07</t>
  </si>
  <si>
    <t>31.08</t>
  </si>
  <si>
    <t>31.10</t>
  </si>
  <si>
    <t>31.12</t>
  </si>
  <si>
    <t>1) P/0015/ 98                  z dn. 24.06. 1998</t>
  </si>
  <si>
    <t>2) P/22/ GW/JG/ 2000             z dn. 07.09.         2000 r.</t>
  </si>
  <si>
    <t>3) 27/OW/ JG/ 2001                                                                                         z dn. 30.11. 2001 r.</t>
  </si>
  <si>
    <t>4) 24/GW/ JG/ 2004 z dn. 24.08.          2004 r.</t>
  </si>
  <si>
    <t>5) 26/GW/ JG/ 2004 z dn. 24.08.          2004 r. Aneks nr 1</t>
  </si>
  <si>
    <t>1) BGŻ nr  U/ 0029658028 z dn. 15.12.2004 r.</t>
  </si>
  <si>
    <t>4) BGŻ nr  U/ 0029658028/0011/2006/ 1700 z dn. 28.12.2006 r.</t>
  </si>
  <si>
    <t>2) B.Spółdz. Kam.Góra nr 18052/ 170110/2006 z dn.27.12. 2006 r.</t>
  </si>
  <si>
    <t>od dn.28.12. 2006 r. do 31.01.2011 r.</t>
  </si>
  <si>
    <t>od dn.28.12. 2006 r. do 31.12.2010 r.</t>
  </si>
  <si>
    <t>5) PKO BP nr 310-13/3/II/3/       2006</t>
  </si>
  <si>
    <t>od dn.19.04. 2006 r. do 20.04.2006 r.</t>
  </si>
  <si>
    <t>od dn.21.04. 2006 r. do dn.31.05. 2006 r.</t>
  </si>
  <si>
    <t>od dn.01.06. 2006 r. do dn.10.06. 2006 r.</t>
  </si>
  <si>
    <t>28.02</t>
  </si>
  <si>
    <t>finansowanie                      i refinansowanie budowy                           i wyposażenia hali sportowej</t>
  </si>
  <si>
    <t>przebudowa drogi gminnej                       w Komarnie</t>
  </si>
  <si>
    <t>pożyczki i kredyty</t>
  </si>
  <si>
    <t>nazwa zadania inwestycyjnego/ wydatki bieżące</t>
  </si>
  <si>
    <t>RAZEM</t>
  </si>
  <si>
    <t>PRZYCHODY I ROZCHODY BUDŻETU</t>
  </si>
  <si>
    <t>rozchody w zł  w latach 2000 - 2014</t>
  </si>
  <si>
    <t>WFOŚ             i GW pożyczki</t>
  </si>
  <si>
    <t>od dn.10.08. 2007 r. do 31.08.2007 r.</t>
  </si>
  <si>
    <t>6) BOŚ nr 030/I/37/2007 z dn.2007-08-09</t>
  </si>
  <si>
    <t>7) BGŻ nr U/   0029658028/14/2008/   1700 z dn.30.12. 2008 r.</t>
  </si>
  <si>
    <t>deficyt budżetowy           i spłatę pożyczek           i kredytów</t>
  </si>
  <si>
    <t>dn.30.12. 2008 r.</t>
  </si>
  <si>
    <t>razem spłacono do końca 2008 r.</t>
  </si>
  <si>
    <t>ogółem</t>
  </si>
  <si>
    <t>do spłaty pozostało</t>
  </si>
  <si>
    <t>stopa WIBOR 3M</t>
  </si>
  <si>
    <t>stałe               w stosunku rocznym</t>
  </si>
  <si>
    <t>stałe                 w stosunku rocznym</t>
  </si>
  <si>
    <t>stałe                w stosunku rocznym</t>
  </si>
  <si>
    <t>stałe             w stosunku rocznym</t>
  </si>
  <si>
    <t>według redyskonta weksli do dn.25 dnia każdego miesiąca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</si>
</sst>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i/>
      <sz val="12"/>
      <color indexed="8"/>
      <name val="Czcionka tekstu podstawowego"/>
      <family val="0"/>
    </font>
    <font>
      <sz val="11"/>
      <color indexed="8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3" fontId="9" fillId="0" borderId="12" xfId="0" applyNumberFormat="1" applyFont="1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4" fontId="1" fillId="33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wrapText="1"/>
    </xf>
    <xf numFmtId="4" fontId="6" fillId="33" borderId="14" xfId="0" applyNumberFormat="1" applyFont="1" applyFill="1" applyBorder="1" applyAlignment="1">
      <alignment wrapText="1"/>
    </xf>
    <xf numFmtId="4" fontId="6" fillId="33" borderId="14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" fontId="9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2" fillId="33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3" fontId="1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5" fillId="0" borderId="14" xfId="0" applyNumberFormat="1" applyFont="1" applyBorder="1" applyAlignment="1">
      <alignment wrapText="1"/>
    </xf>
    <xf numFmtId="3" fontId="14" fillId="0" borderId="14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3" fontId="14" fillId="0" borderId="12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4" fontId="15" fillId="33" borderId="10" xfId="0" applyNumberFormat="1" applyFont="1" applyFill="1" applyBorder="1" applyAlignment="1">
      <alignment wrapText="1"/>
    </xf>
    <xf numFmtId="3" fontId="14" fillId="0" borderId="10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33" borderId="17" xfId="0" applyFont="1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right" wrapText="1"/>
    </xf>
    <xf numFmtId="4" fontId="1" fillId="33" borderId="14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center" wrapText="1"/>
    </xf>
    <xf numFmtId="4" fontId="4" fillId="33" borderId="27" xfId="0" applyNumberFormat="1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14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4" fontId="0" fillId="34" borderId="17" xfId="0" applyNumberForma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 horizontal="center"/>
    </xf>
    <xf numFmtId="3" fontId="0" fillId="34" borderId="12" xfId="0" applyNumberForma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4" fontId="0" fillId="34" borderId="27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3" fontId="14" fillId="34" borderId="10" xfId="0" applyNumberFormat="1" applyFont="1" applyFill="1" applyBorder="1" applyAlignment="1">
      <alignment horizontal="center"/>
    </xf>
    <xf numFmtId="3" fontId="15" fillId="34" borderId="12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 wrapText="1"/>
    </xf>
    <xf numFmtId="3" fontId="12" fillId="35" borderId="10" xfId="0" applyNumberFormat="1" applyFont="1" applyFill="1" applyBorder="1" applyAlignment="1">
      <alignment horizontal="center"/>
    </xf>
    <xf numFmtId="3" fontId="14" fillId="35" borderId="1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E19">
      <selection activeCell="Z10" sqref="Z10"/>
    </sheetView>
  </sheetViews>
  <sheetFormatPr defaultColWidth="8.796875" defaultRowHeight="14.25"/>
  <cols>
    <col min="1" max="1" width="7.69921875" style="0" customWidth="1"/>
    <col min="2" max="2" width="14.5" style="0" customWidth="1"/>
    <col min="3" max="3" width="9.69921875" style="0" customWidth="1"/>
    <col min="4" max="4" width="11.3984375" style="0" customWidth="1"/>
    <col min="5" max="5" width="7.59765625" style="0" customWidth="1"/>
    <col min="6" max="6" width="6.09765625" style="0" customWidth="1"/>
    <col min="7" max="7" width="6.69921875" style="0" customWidth="1"/>
    <col min="8" max="8" width="6.09765625" style="0" customWidth="1"/>
    <col min="9" max="9" width="7.3984375" style="0" customWidth="1"/>
    <col min="10" max="10" width="7.69921875" style="0" customWidth="1"/>
    <col min="11" max="11" width="7.3984375" style="0" customWidth="1"/>
    <col min="12" max="12" width="8.59765625" style="0" customWidth="1"/>
    <col min="13" max="13" width="7.8984375" style="0" customWidth="1"/>
    <col min="14" max="16" width="8.8984375" style="0" customWidth="1"/>
    <col min="17" max="17" width="9.19921875" style="0" customWidth="1"/>
    <col min="18" max="18" width="7.5" style="0" customWidth="1"/>
    <col min="19" max="19" width="7.59765625" style="0" customWidth="1"/>
    <col min="20" max="20" width="8.09765625" style="0" customWidth="1"/>
    <col min="21" max="21" width="7.69921875" style="0" customWidth="1"/>
    <col min="22" max="23" width="8.69921875" style="0" customWidth="1"/>
    <col min="24" max="24" width="7" style="0" customWidth="1"/>
  </cols>
  <sheetData>
    <row r="1" spans="1:23" ht="17.25" customHeight="1" thickBot="1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4" ht="18.75" customHeight="1" thickBot="1">
      <c r="A2" s="112" t="s">
        <v>65</v>
      </c>
      <c r="B2" s="114" t="s">
        <v>66</v>
      </c>
      <c r="C2" s="116" t="s">
        <v>5</v>
      </c>
      <c r="D2" s="117"/>
      <c r="E2" s="11"/>
      <c r="F2" s="118" t="s">
        <v>69</v>
      </c>
      <c r="G2" s="119"/>
      <c r="H2" s="119"/>
      <c r="I2" s="119"/>
      <c r="J2" s="119"/>
      <c r="K2" s="119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19"/>
      <c r="X2" s="128" t="s">
        <v>31</v>
      </c>
    </row>
    <row r="3" spans="1:24" ht="51" customHeight="1" thickBot="1">
      <c r="A3" s="113"/>
      <c r="B3" s="115"/>
      <c r="C3" s="25" t="s">
        <v>13</v>
      </c>
      <c r="D3" s="18" t="s">
        <v>7</v>
      </c>
      <c r="E3" s="63" t="s">
        <v>14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58" t="s">
        <v>76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219" t="s">
        <v>78</v>
      </c>
      <c r="W3" s="65" t="s">
        <v>77</v>
      </c>
      <c r="X3" s="129"/>
    </row>
    <row r="4" spans="1:24" ht="30" customHeight="1">
      <c r="A4" s="64" t="s">
        <v>4</v>
      </c>
      <c r="B4" s="46"/>
      <c r="C4" s="49"/>
      <c r="D4" s="54">
        <f>D5+D26</f>
        <v>5064885</v>
      </c>
      <c r="E4" s="50"/>
      <c r="F4" s="67">
        <f>F5+F26</f>
        <v>70000</v>
      </c>
      <c r="G4" s="67">
        <f aca="true" t="shared" si="0" ref="G4:Q4">G5+G26</f>
        <v>81000</v>
      </c>
      <c r="H4" s="67">
        <f t="shared" si="0"/>
        <v>93500</v>
      </c>
      <c r="I4" s="67">
        <f t="shared" si="0"/>
        <v>145000</v>
      </c>
      <c r="J4" s="67">
        <f t="shared" si="0"/>
        <v>140000</v>
      </c>
      <c r="K4" s="67">
        <f t="shared" si="0"/>
        <v>260021</v>
      </c>
      <c r="L4" s="67">
        <f t="shared" si="0"/>
        <v>289996</v>
      </c>
      <c r="M4" s="67">
        <f t="shared" si="0"/>
        <v>599396</v>
      </c>
      <c r="N4" s="67">
        <f t="shared" si="0"/>
        <v>861196</v>
      </c>
      <c r="O4" s="67">
        <f>SUM(F4:N4)</f>
        <v>2540109</v>
      </c>
      <c r="P4" s="67">
        <f t="shared" si="0"/>
        <v>935696</v>
      </c>
      <c r="Q4" s="67">
        <f t="shared" si="0"/>
        <v>816596</v>
      </c>
      <c r="R4" s="67">
        <f>R5+R26</f>
        <v>498496</v>
      </c>
      <c r="S4" s="67">
        <f>S5+S26</f>
        <v>113996</v>
      </c>
      <c r="T4" s="67">
        <f>T5+T26</f>
        <v>79996</v>
      </c>
      <c r="U4" s="55">
        <f>U5+U26</f>
        <v>79996</v>
      </c>
      <c r="V4" s="220">
        <f>SUM(P4:U4)</f>
        <v>2524776</v>
      </c>
      <c r="W4" s="109">
        <f>O4+V4</f>
        <v>5064885</v>
      </c>
      <c r="X4" s="59"/>
    </row>
    <row r="5" spans="1:24" ht="47.25" customHeight="1">
      <c r="A5" s="64" t="s">
        <v>70</v>
      </c>
      <c r="B5" s="4" t="s">
        <v>67</v>
      </c>
      <c r="C5" s="47"/>
      <c r="D5" s="51">
        <f>D8+D11+D14+D19+D24</f>
        <v>2174985</v>
      </c>
      <c r="E5" s="52">
        <f aca="true" t="shared" si="1" ref="E5:U5">E8+E11+E14+E19+E24</f>
        <v>0</v>
      </c>
      <c r="F5" s="52">
        <f t="shared" si="1"/>
        <v>70000</v>
      </c>
      <c r="G5" s="52">
        <f t="shared" si="1"/>
        <v>81000</v>
      </c>
      <c r="H5" s="52">
        <f t="shared" si="1"/>
        <v>93500</v>
      </c>
      <c r="I5" s="52">
        <f t="shared" si="1"/>
        <v>145000</v>
      </c>
      <c r="J5" s="52">
        <f t="shared" si="1"/>
        <v>140000</v>
      </c>
      <c r="K5" s="52">
        <f t="shared" si="1"/>
        <v>220021</v>
      </c>
      <c r="L5" s="52">
        <f t="shared" si="1"/>
        <v>219996</v>
      </c>
      <c r="M5" s="52">
        <f t="shared" si="1"/>
        <v>219996</v>
      </c>
      <c r="N5" s="52">
        <f t="shared" si="1"/>
        <v>219996</v>
      </c>
      <c r="O5" s="67">
        <f aca="true" t="shared" si="2" ref="O5:O68">SUM(F5:N5)</f>
        <v>1409509</v>
      </c>
      <c r="P5" s="52">
        <f t="shared" si="1"/>
        <v>222496</v>
      </c>
      <c r="Q5" s="52">
        <f t="shared" si="1"/>
        <v>154996</v>
      </c>
      <c r="R5" s="52">
        <f t="shared" si="1"/>
        <v>113996</v>
      </c>
      <c r="S5" s="52">
        <f t="shared" si="1"/>
        <v>113996</v>
      </c>
      <c r="T5" s="52">
        <f t="shared" si="1"/>
        <v>79996</v>
      </c>
      <c r="U5" s="56">
        <f t="shared" si="1"/>
        <v>79996</v>
      </c>
      <c r="V5" s="220">
        <f aca="true" t="shared" si="3" ref="V5:V68">SUM(P5:U5)</f>
        <v>765476</v>
      </c>
      <c r="W5" s="109">
        <f aca="true" t="shared" si="4" ref="W5:W68">O5+V5</f>
        <v>2174985</v>
      </c>
      <c r="X5" s="48"/>
    </row>
    <row r="6" spans="1:24" ht="32.25" customHeight="1">
      <c r="A6" s="130" t="s">
        <v>48</v>
      </c>
      <c r="B6" s="132" t="s">
        <v>8</v>
      </c>
      <c r="C6" s="21">
        <v>1998</v>
      </c>
      <c r="D6" s="37">
        <v>400000</v>
      </c>
      <c r="E6" s="12" t="s">
        <v>15</v>
      </c>
      <c r="F6" s="68">
        <v>35000</v>
      </c>
      <c r="G6" s="68">
        <v>35000</v>
      </c>
      <c r="H6" s="68">
        <v>35000</v>
      </c>
      <c r="I6" s="68">
        <v>35000</v>
      </c>
      <c r="J6" s="68">
        <v>35000</v>
      </c>
      <c r="K6" s="68">
        <v>35000</v>
      </c>
      <c r="L6" s="68">
        <v>35000</v>
      </c>
      <c r="M6" s="68">
        <v>35000</v>
      </c>
      <c r="N6" s="68">
        <v>35000</v>
      </c>
      <c r="O6" s="67">
        <f t="shared" si="2"/>
        <v>315000</v>
      </c>
      <c r="P6" s="69">
        <v>35000</v>
      </c>
      <c r="Q6" s="69"/>
      <c r="R6" s="68"/>
      <c r="S6" s="69"/>
      <c r="T6" s="69"/>
      <c r="U6" s="16"/>
      <c r="V6" s="220">
        <f t="shared" si="3"/>
        <v>35000</v>
      </c>
      <c r="W6" s="62">
        <f t="shared" si="4"/>
        <v>350000</v>
      </c>
      <c r="X6" s="134" t="s">
        <v>84</v>
      </c>
    </row>
    <row r="7" spans="1:24" ht="60" customHeight="1">
      <c r="A7" s="131"/>
      <c r="B7" s="133"/>
      <c r="C7" s="21">
        <v>1999</v>
      </c>
      <c r="D7" s="38">
        <v>300000</v>
      </c>
      <c r="E7" s="12" t="s">
        <v>16</v>
      </c>
      <c r="F7" s="70">
        <v>35000</v>
      </c>
      <c r="G7" s="71">
        <v>35000</v>
      </c>
      <c r="H7" s="71">
        <v>35000</v>
      </c>
      <c r="I7" s="71">
        <v>35000</v>
      </c>
      <c r="J7" s="71">
        <v>35000</v>
      </c>
      <c r="K7" s="71">
        <v>35000</v>
      </c>
      <c r="L7" s="71">
        <v>35000</v>
      </c>
      <c r="M7" s="71">
        <v>35000</v>
      </c>
      <c r="N7" s="71">
        <v>35000</v>
      </c>
      <c r="O7" s="67">
        <f t="shared" si="2"/>
        <v>315000</v>
      </c>
      <c r="P7" s="72">
        <v>35000</v>
      </c>
      <c r="Q7" s="72"/>
      <c r="R7" s="71"/>
      <c r="S7" s="72"/>
      <c r="T7" s="72"/>
      <c r="U7" s="15"/>
      <c r="V7" s="220">
        <f t="shared" si="3"/>
        <v>35000</v>
      </c>
      <c r="W7" s="62">
        <f t="shared" si="4"/>
        <v>350000</v>
      </c>
      <c r="X7" s="134"/>
    </row>
    <row r="8" spans="1:24" ht="15" customHeight="1">
      <c r="A8" s="121" t="s">
        <v>0</v>
      </c>
      <c r="B8" s="122"/>
      <c r="C8" s="20"/>
      <c r="D8" s="39">
        <f>SUM(D6:D7)</f>
        <v>700000</v>
      </c>
      <c r="E8" s="12"/>
      <c r="F8" s="73">
        <f aca="true" t="shared" si="5" ref="F8:P8">SUM(F6:F7)</f>
        <v>70000</v>
      </c>
      <c r="G8" s="73">
        <f t="shared" si="5"/>
        <v>70000</v>
      </c>
      <c r="H8" s="73">
        <f t="shared" si="5"/>
        <v>70000</v>
      </c>
      <c r="I8" s="73">
        <f t="shared" si="5"/>
        <v>70000</v>
      </c>
      <c r="J8" s="73">
        <f t="shared" si="5"/>
        <v>70000</v>
      </c>
      <c r="K8" s="73">
        <f t="shared" si="5"/>
        <v>70000</v>
      </c>
      <c r="L8" s="73">
        <f t="shared" si="5"/>
        <v>70000</v>
      </c>
      <c r="M8" s="73">
        <f t="shared" si="5"/>
        <v>70000</v>
      </c>
      <c r="N8" s="73">
        <f t="shared" si="5"/>
        <v>70000</v>
      </c>
      <c r="O8" s="67">
        <f t="shared" si="2"/>
        <v>630000</v>
      </c>
      <c r="P8" s="73">
        <f t="shared" si="5"/>
        <v>70000</v>
      </c>
      <c r="Q8" s="74"/>
      <c r="R8" s="74"/>
      <c r="S8" s="74"/>
      <c r="T8" s="75"/>
      <c r="U8" s="36"/>
      <c r="V8" s="220">
        <f t="shared" si="3"/>
        <v>70000</v>
      </c>
      <c r="W8" s="62">
        <f t="shared" si="4"/>
        <v>700000</v>
      </c>
      <c r="X8" s="57"/>
    </row>
    <row r="9" spans="1:24" ht="49.5" customHeight="1">
      <c r="A9" s="123" t="s">
        <v>49</v>
      </c>
      <c r="B9" s="125" t="s">
        <v>27</v>
      </c>
      <c r="C9" s="126">
        <v>2000</v>
      </c>
      <c r="D9" s="143">
        <v>330000</v>
      </c>
      <c r="E9" s="12" t="s">
        <v>17</v>
      </c>
      <c r="F9" s="70"/>
      <c r="G9" s="70">
        <v>5500</v>
      </c>
      <c r="H9" s="70">
        <v>5500</v>
      </c>
      <c r="I9" s="76">
        <v>18000</v>
      </c>
      <c r="J9" s="76">
        <v>18000</v>
      </c>
      <c r="K9" s="76">
        <v>18000</v>
      </c>
      <c r="L9" s="76">
        <v>18000</v>
      </c>
      <c r="M9" s="76">
        <v>18000</v>
      </c>
      <c r="N9" s="76">
        <v>18000</v>
      </c>
      <c r="O9" s="67">
        <f t="shared" si="2"/>
        <v>119000</v>
      </c>
      <c r="P9" s="76">
        <v>18000</v>
      </c>
      <c r="Q9" s="76">
        <v>20500</v>
      </c>
      <c r="R9" s="76"/>
      <c r="S9" s="76"/>
      <c r="T9" s="76"/>
      <c r="U9" s="60"/>
      <c r="V9" s="220">
        <f t="shared" si="3"/>
        <v>38500</v>
      </c>
      <c r="W9" s="62">
        <f t="shared" si="4"/>
        <v>157500</v>
      </c>
      <c r="X9" s="145" t="s">
        <v>83</v>
      </c>
    </row>
    <row r="10" spans="1:24" ht="45.75" customHeight="1">
      <c r="A10" s="124"/>
      <c r="B10" s="125"/>
      <c r="C10" s="127"/>
      <c r="D10" s="144"/>
      <c r="E10" s="27" t="s">
        <v>18</v>
      </c>
      <c r="F10" s="77"/>
      <c r="G10" s="78">
        <v>5500</v>
      </c>
      <c r="H10" s="77">
        <v>18000</v>
      </c>
      <c r="I10" s="76">
        <v>18000</v>
      </c>
      <c r="J10" s="76">
        <v>18000</v>
      </c>
      <c r="K10" s="76">
        <v>18000</v>
      </c>
      <c r="L10" s="76">
        <v>18000</v>
      </c>
      <c r="M10" s="76">
        <v>18000</v>
      </c>
      <c r="N10" s="76">
        <v>18000</v>
      </c>
      <c r="O10" s="67">
        <f t="shared" si="2"/>
        <v>131500</v>
      </c>
      <c r="P10" s="79">
        <v>20500</v>
      </c>
      <c r="Q10" s="79">
        <v>20500</v>
      </c>
      <c r="R10" s="80"/>
      <c r="S10" s="80"/>
      <c r="T10" s="80"/>
      <c r="U10" s="8"/>
      <c r="V10" s="220">
        <f t="shared" si="3"/>
        <v>41000</v>
      </c>
      <c r="W10" s="62">
        <f t="shared" si="4"/>
        <v>172500</v>
      </c>
      <c r="X10" s="145"/>
    </row>
    <row r="11" spans="1:24" ht="16.5" customHeight="1">
      <c r="A11" s="146" t="s">
        <v>0</v>
      </c>
      <c r="B11" s="147"/>
      <c r="C11" s="21"/>
      <c r="D11" s="40">
        <v>330000</v>
      </c>
      <c r="E11" s="4"/>
      <c r="F11" s="81"/>
      <c r="G11" s="82">
        <f aca="true" t="shared" si="6" ref="G11:Q11">SUM(G9:G10)</f>
        <v>11000</v>
      </c>
      <c r="H11" s="82">
        <f t="shared" si="6"/>
        <v>23500</v>
      </c>
      <c r="I11" s="82">
        <f t="shared" si="6"/>
        <v>36000</v>
      </c>
      <c r="J11" s="82">
        <f t="shared" si="6"/>
        <v>36000</v>
      </c>
      <c r="K11" s="82">
        <f t="shared" si="6"/>
        <v>36000</v>
      </c>
      <c r="L11" s="82">
        <f t="shared" si="6"/>
        <v>36000</v>
      </c>
      <c r="M11" s="82">
        <f t="shared" si="6"/>
        <v>36000</v>
      </c>
      <c r="N11" s="82">
        <f t="shared" si="6"/>
        <v>36000</v>
      </c>
      <c r="O11" s="67">
        <f t="shared" si="2"/>
        <v>250500</v>
      </c>
      <c r="P11" s="82">
        <f t="shared" si="6"/>
        <v>38500</v>
      </c>
      <c r="Q11" s="82">
        <f t="shared" si="6"/>
        <v>41000</v>
      </c>
      <c r="R11" s="83"/>
      <c r="S11" s="83"/>
      <c r="T11" s="84"/>
      <c r="U11" s="60"/>
      <c r="V11" s="220">
        <f t="shared" si="3"/>
        <v>79500</v>
      </c>
      <c r="W11" s="62">
        <f t="shared" si="4"/>
        <v>330000</v>
      </c>
      <c r="X11" s="32"/>
    </row>
    <row r="12" spans="1:24" ht="53.25" customHeight="1">
      <c r="A12" s="148" t="s">
        <v>50</v>
      </c>
      <c r="B12" s="149" t="s">
        <v>9</v>
      </c>
      <c r="C12" s="28" t="s">
        <v>10</v>
      </c>
      <c r="D12" s="41">
        <v>136500</v>
      </c>
      <c r="E12" s="12" t="s">
        <v>23</v>
      </c>
      <c r="F12" s="77"/>
      <c r="G12" s="77"/>
      <c r="H12" s="77"/>
      <c r="I12" s="85">
        <v>22000</v>
      </c>
      <c r="J12" s="85">
        <v>17000</v>
      </c>
      <c r="K12" s="85">
        <v>17000</v>
      </c>
      <c r="L12" s="85">
        <v>17000</v>
      </c>
      <c r="M12" s="85">
        <v>17000</v>
      </c>
      <c r="N12" s="85">
        <v>17000</v>
      </c>
      <c r="O12" s="67">
        <f t="shared" si="2"/>
        <v>107000</v>
      </c>
      <c r="P12" s="85">
        <v>17000</v>
      </c>
      <c r="Q12" s="85">
        <v>17000</v>
      </c>
      <c r="R12" s="85">
        <v>17000</v>
      </c>
      <c r="S12" s="85">
        <v>17000</v>
      </c>
      <c r="T12" s="79"/>
      <c r="U12" s="8"/>
      <c r="V12" s="220">
        <f t="shared" si="3"/>
        <v>68000</v>
      </c>
      <c r="W12" s="62">
        <f t="shared" si="4"/>
        <v>175000</v>
      </c>
      <c r="X12" s="145" t="s">
        <v>82</v>
      </c>
    </row>
    <row r="13" spans="1:24" ht="45.75" customHeight="1">
      <c r="A13" s="131"/>
      <c r="B13" s="150"/>
      <c r="C13" s="26" t="s">
        <v>11</v>
      </c>
      <c r="D13" s="41">
        <v>208500</v>
      </c>
      <c r="E13" s="27" t="s">
        <v>24</v>
      </c>
      <c r="F13" s="77"/>
      <c r="G13" s="77"/>
      <c r="H13" s="77"/>
      <c r="I13" s="85">
        <v>17000</v>
      </c>
      <c r="J13" s="85">
        <v>17000</v>
      </c>
      <c r="K13" s="85">
        <v>17000</v>
      </c>
      <c r="L13" s="85">
        <v>17000</v>
      </c>
      <c r="M13" s="85">
        <v>17000</v>
      </c>
      <c r="N13" s="85">
        <v>17000</v>
      </c>
      <c r="O13" s="67">
        <f t="shared" si="2"/>
        <v>102000</v>
      </c>
      <c r="P13" s="85">
        <v>17000</v>
      </c>
      <c r="Q13" s="85">
        <v>17000</v>
      </c>
      <c r="R13" s="85">
        <v>17000</v>
      </c>
      <c r="S13" s="85">
        <v>17000</v>
      </c>
      <c r="T13" s="79"/>
      <c r="U13" s="8"/>
      <c r="V13" s="220">
        <f t="shared" si="3"/>
        <v>68000</v>
      </c>
      <c r="W13" s="62">
        <f t="shared" si="4"/>
        <v>170000</v>
      </c>
      <c r="X13" s="145"/>
    </row>
    <row r="14" spans="1:24" ht="14.25" customHeight="1">
      <c r="A14" s="135" t="s">
        <v>0</v>
      </c>
      <c r="B14" s="136"/>
      <c r="C14" s="19"/>
      <c r="D14" s="42">
        <f>SUM(D12:D13)</f>
        <v>345000</v>
      </c>
      <c r="E14" s="6"/>
      <c r="F14" s="77"/>
      <c r="G14" s="77"/>
      <c r="H14" s="77"/>
      <c r="I14" s="86">
        <f aca="true" t="shared" si="7" ref="I14:S14">SUM(I12:I13)</f>
        <v>39000</v>
      </c>
      <c r="J14" s="86">
        <f t="shared" si="7"/>
        <v>34000</v>
      </c>
      <c r="K14" s="86">
        <f t="shared" si="7"/>
        <v>34000</v>
      </c>
      <c r="L14" s="86">
        <f t="shared" si="7"/>
        <v>34000</v>
      </c>
      <c r="M14" s="86">
        <f t="shared" si="7"/>
        <v>34000</v>
      </c>
      <c r="N14" s="86">
        <f t="shared" si="7"/>
        <v>34000</v>
      </c>
      <c r="O14" s="67">
        <f t="shared" si="2"/>
        <v>209000</v>
      </c>
      <c r="P14" s="86">
        <f t="shared" si="7"/>
        <v>34000</v>
      </c>
      <c r="Q14" s="86">
        <f t="shared" si="7"/>
        <v>34000</v>
      </c>
      <c r="R14" s="86">
        <f t="shared" si="7"/>
        <v>34000</v>
      </c>
      <c r="S14" s="86">
        <f t="shared" si="7"/>
        <v>34000</v>
      </c>
      <c r="T14" s="87"/>
      <c r="U14" s="9"/>
      <c r="V14" s="220">
        <f t="shared" si="3"/>
        <v>136000</v>
      </c>
      <c r="W14" s="62">
        <f t="shared" si="4"/>
        <v>345000</v>
      </c>
      <c r="X14" s="33"/>
    </row>
    <row r="15" spans="1:24" ht="33.75" customHeight="1">
      <c r="A15" s="137" t="s">
        <v>51</v>
      </c>
      <c r="B15" s="140" t="s">
        <v>12</v>
      </c>
      <c r="C15" s="141" t="s">
        <v>26</v>
      </c>
      <c r="D15" s="155">
        <v>281135</v>
      </c>
      <c r="E15" s="12" t="s">
        <v>19</v>
      </c>
      <c r="F15" s="77"/>
      <c r="G15" s="77"/>
      <c r="H15" s="77"/>
      <c r="I15" s="85"/>
      <c r="J15" s="85"/>
      <c r="K15" s="85">
        <v>15447</v>
      </c>
      <c r="L15" s="85">
        <v>15437</v>
      </c>
      <c r="M15" s="85">
        <v>15437</v>
      </c>
      <c r="N15" s="85">
        <v>15437</v>
      </c>
      <c r="O15" s="67">
        <f t="shared" si="2"/>
        <v>61758</v>
      </c>
      <c r="P15" s="85">
        <v>15437</v>
      </c>
      <c r="Q15" s="85">
        <v>15437</v>
      </c>
      <c r="R15" s="85">
        <v>15437</v>
      </c>
      <c r="S15" s="85">
        <v>15437</v>
      </c>
      <c r="T15" s="79">
        <v>15437</v>
      </c>
      <c r="U15" s="8">
        <v>15437</v>
      </c>
      <c r="V15" s="220">
        <f t="shared" si="3"/>
        <v>92622</v>
      </c>
      <c r="W15" s="62">
        <f t="shared" si="4"/>
        <v>154380</v>
      </c>
      <c r="X15" s="157" t="s">
        <v>81</v>
      </c>
    </row>
    <row r="16" spans="1:24" ht="45.75" customHeight="1">
      <c r="A16" s="138"/>
      <c r="B16" s="140"/>
      <c r="C16" s="142"/>
      <c r="D16" s="156"/>
      <c r="E16" s="12" t="s">
        <v>20</v>
      </c>
      <c r="F16" s="77"/>
      <c r="G16" s="77"/>
      <c r="H16" s="77"/>
      <c r="I16" s="85"/>
      <c r="J16" s="85"/>
      <c r="K16" s="88">
        <v>15437</v>
      </c>
      <c r="L16" s="85">
        <v>15437</v>
      </c>
      <c r="M16" s="85">
        <v>15437</v>
      </c>
      <c r="N16" s="85">
        <v>15437</v>
      </c>
      <c r="O16" s="67">
        <f t="shared" si="2"/>
        <v>61748</v>
      </c>
      <c r="P16" s="85">
        <v>15437</v>
      </c>
      <c r="Q16" s="85">
        <v>15437</v>
      </c>
      <c r="R16" s="85">
        <v>15437</v>
      </c>
      <c r="S16" s="85">
        <v>15437</v>
      </c>
      <c r="T16" s="79">
        <v>15437</v>
      </c>
      <c r="U16" s="8">
        <v>15437</v>
      </c>
      <c r="V16" s="220">
        <f t="shared" si="3"/>
        <v>92622</v>
      </c>
      <c r="W16" s="62">
        <f t="shared" si="4"/>
        <v>154370</v>
      </c>
      <c r="X16" s="157"/>
    </row>
    <row r="17" spans="1:24" ht="43.5" customHeight="1">
      <c r="A17" s="138"/>
      <c r="B17" s="140"/>
      <c r="C17" s="141" t="s">
        <v>25</v>
      </c>
      <c r="D17" s="155">
        <v>336355</v>
      </c>
      <c r="E17" s="12" t="s">
        <v>21</v>
      </c>
      <c r="F17" s="77"/>
      <c r="G17" s="77"/>
      <c r="H17" s="77"/>
      <c r="I17" s="85"/>
      <c r="J17" s="85"/>
      <c r="K17" s="85">
        <v>15437</v>
      </c>
      <c r="L17" s="85">
        <v>15437</v>
      </c>
      <c r="M17" s="85">
        <v>15437</v>
      </c>
      <c r="N17" s="85">
        <v>15437</v>
      </c>
      <c r="O17" s="67">
        <f t="shared" si="2"/>
        <v>61748</v>
      </c>
      <c r="P17" s="85">
        <v>15437</v>
      </c>
      <c r="Q17" s="85">
        <v>15437</v>
      </c>
      <c r="R17" s="85">
        <v>15437</v>
      </c>
      <c r="S17" s="85">
        <v>15437</v>
      </c>
      <c r="T17" s="79">
        <v>15437</v>
      </c>
      <c r="U17" s="8">
        <v>15437</v>
      </c>
      <c r="V17" s="220">
        <f t="shared" si="3"/>
        <v>92622</v>
      </c>
      <c r="W17" s="62">
        <f t="shared" si="4"/>
        <v>154370</v>
      </c>
      <c r="X17" s="157"/>
    </row>
    <row r="18" spans="1:24" ht="44.25" customHeight="1">
      <c r="A18" s="139"/>
      <c r="B18" s="140"/>
      <c r="C18" s="142"/>
      <c r="D18" s="156"/>
      <c r="E18" s="12" t="s">
        <v>22</v>
      </c>
      <c r="F18" s="77"/>
      <c r="G18" s="77"/>
      <c r="H18" s="77"/>
      <c r="I18" s="85"/>
      <c r="J18" s="85"/>
      <c r="K18" s="85">
        <v>15437</v>
      </c>
      <c r="L18" s="85">
        <v>15437</v>
      </c>
      <c r="M18" s="85">
        <v>15437</v>
      </c>
      <c r="N18" s="85">
        <v>15437</v>
      </c>
      <c r="O18" s="67">
        <f t="shared" si="2"/>
        <v>61748</v>
      </c>
      <c r="P18" s="85">
        <v>15437</v>
      </c>
      <c r="Q18" s="85">
        <v>15437</v>
      </c>
      <c r="R18" s="85">
        <v>15437</v>
      </c>
      <c r="S18" s="85">
        <v>15437</v>
      </c>
      <c r="T18" s="79">
        <v>15437</v>
      </c>
      <c r="U18" s="8">
        <v>15437</v>
      </c>
      <c r="V18" s="220">
        <f t="shared" si="3"/>
        <v>92622</v>
      </c>
      <c r="W18" s="62">
        <f t="shared" si="4"/>
        <v>154370</v>
      </c>
      <c r="X18" s="157"/>
    </row>
    <row r="19" spans="1:24" ht="13.5" customHeight="1">
      <c r="A19" s="135" t="s">
        <v>0</v>
      </c>
      <c r="B19" s="136"/>
      <c r="C19" s="19"/>
      <c r="D19" s="42">
        <f>SUM(D15:D17)</f>
        <v>617490</v>
      </c>
      <c r="E19" s="6"/>
      <c r="F19" s="77"/>
      <c r="G19" s="77"/>
      <c r="H19" s="77"/>
      <c r="I19" s="85"/>
      <c r="J19" s="85"/>
      <c r="K19" s="89">
        <f aca="true" t="shared" si="8" ref="K19:U19">SUM(K15:K18)</f>
        <v>61758</v>
      </c>
      <c r="L19" s="89">
        <f t="shared" si="8"/>
        <v>61748</v>
      </c>
      <c r="M19" s="89">
        <f t="shared" si="8"/>
        <v>61748</v>
      </c>
      <c r="N19" s="89">
        <f t="shared" si="8"/>
        <v>61748</v>
      </c>
      <c r="O19" s="67">
        <f t="shared" si="2"/>
        <v>247002</v>
      </c>
      <c r="P19" s="89">
        <f t="shared" si="8"/>
        <v>61748</v>
      </c>
      <c r="Q19" s="89">
        <f t="shared" si="8"/>
        <v>61748</v>
      </c>
      <c r="R19" s="89">
        <f t="shared" si="8"/>
        <v>61748</v>
      </c>
      <c r="S19" s="89">
        <f t="shared" si="8"/>
        <v>61748</v>
      </c>
      <c r="T19" s="87">
        <f t="shared" si="8"/>
        <v>61748</v>
      </c>
      <c r="U19" s="9">
        <f t="shared" si="8"/>
        <v>61748</v>
      </c>
      <c r="V19" s="220">
        <f t="shared" si="3"/>
        <v>370488</v>
      </c>
      <c r="W19" s="62">
        <f t="shared" si="4"/>
        <v>617490</v>
      </c>
      <c r="X19" s="33"/>
    </row>
    <row r="20" spans="1:24" ht="38.25" customHeight="1">
      <c r="A20" s="151" t="s">
        <v>52</v>
      </c>
      <c r="B20" s="149" t="s">
        <v>28</v>
      </c>
      <c r="C20" s="141" t="s">
        <v>29</v>
      </c>
      <c r="D20" s="143" t="s">
        <v>40</v>
      </c>
      <c r="E20" s="12" t="s">
        <v>19</v>
      </c>
      <c r="F20" s="77"/>
      <c r="G20" s="77"/>
      <c r="H20" s="77"/>
      <c r="I20" s="85"/>
      <c r="J20" s="85"/>
      <c r="K20" s="85">
        <v>4577</v>
      </c>
      <c r="L20" s="85">
        <v>4562</v>
      </c>
      <c r="M20" s="85">
        <v>4562</v>
      </c>
      <c r="N20" s="85">
        <v>4562</v>
      </c>
      <c r="O20" s="67">
        <f t="shared" si="2"/>
        <v>18263</v>
      </c>
      <c r="P20" s="85">
        <v>4562</v>
      </c>
      <c r="Q20" s="85">
        <v>4562</v>
      </c>
      <c r="R20" s="85">
        <v>4562</v>
      </c>
      <c r="S20" s="85">
        <v>4562</v>
      </c>
      <c r="T20" s="79">
        <v>4562</v>
      </c>
      <c r="U20" s="8">
        <v>4562</v>
      </c>
      <c r="V20" s="220">
        <f t="shared" si="3"/>
        <v>27372</v>
      </c>
      <c r="W20" s="62">
        <f t="shared" si="4"/>
        <v>45635</v>
      </c>
      <c r="X20" s="157" t="s">
        <v>80</v>
      </c>
    </row>
    <row r="21" spans="1:24" ht="40.5" customHeight="1">
      <c r="A21" s="152"/>
      <c r="B21" s="153"/>
      <c r="C21" s="154"/>
      <c r="D21" s="158"/>
      <c r="E21" s="12" t="s">
        <v>20</v>
      </c>
      <c r="F21" s="77"/>
      <c r="G21" s="77"/>
      <c r="H21" s="77"/>
      <c r="I21" s="85"/>
      <c r="J21" s="85"/>
      <c r="K21" s="85">
        <v>4562</v>
      </c>
      <c r="L21" s="85">
        <v>4562</v>
      </c>
      <c r="M21" s="85">
        <v>4562</v>
      </c>
      <c r="N21" s="85">
        <v>4562</v>
      </c>
      <c r="O21" s="67">
        <f t="shared" si="2"/>
        <v>18248</v>
      </c>
      <c r="P21" s="85">
        <v>4562</v>
      </c>
      <c r="Q21" s="85">
        <v>4562</v>
      </c>
      <c r="R21" s="85">
        <v>4562</v>
      </c>
      <c r="S21" s="85">
        <v>4562</v>
      </c>
      <c r="T21" s="79">
        <v>4562</v>
      </c>
      <c r="U21" s="8">
        <v>4562</v>
      </c>
      <c r="V21" s="220">
        <f t="shared" si="3"/>
        <v>27372</v>
      </c>
      <c r="W21" s="62">
        <f t="shared" si="4"/>
        <v>45620</v>
      </c>
      <c r="X21" s="157"/>
    </row>
    <row r="22" spans="1:24" ht="39.75" customHeight="1">
      <c r="A22" s="152"/>
      <c r="B22" s="153"/>
      <c r="C22" s="154"/>
      <c r="D22" s="158"/>
      <c r="E22" s="12" t="s">
        <v>21</v>
      </c>
      <c r="F22" s="77"/>
      <c r="G22" s="77"/>
      <c r="H22" s="77"/>
      <c r="I22" s="85"/>
      <c r="J22" s="85"/>
      <c r="K22" s="85">
        <v>4562</v>
      </c>
      <c r="L22" s="85">
        <v>4562</v>
      </c>
      <c r="M22" s="85">
        <v>4562</v>
      </c>
      <c r="N22" s="85">
        <v>4562</v>
      </c>
      <c r="O22" s="67">
        <f t="shared" si="2"/>
        <v>18248</v>
      </c>
      <c r="P22" s="85">
        <v>4562</v>
      </c>
      <c r="Q22" s="85">
        <v>4562</v>
      </c>
      <c r="R22" s="85">
        <v>4562</v>
      </c>
      <c r="S22" s="85">
        <v>4562</v>
      </c>
      <c r="T22" s="79">
        <v>4562</v>
      </c>
      <c r="U22" s="8">
        <v>4562</v>
      </c>
      <c r="V22" s="220">
        <f t="shared" si="3"/>
        <v>27372</v>
      </c>
      <c r="W22" s="62">
        <f t="shared" si="4"/>
        <v>45620</v>
      </c>
      <c r="X22" s="157"/>
    </row>
    <row r="23" spans="1:24" ht="36.75" customHeight="1">
      <c r="A23" s="152"/>
      <c r="B23" s="153"/>
      <c r="C23" s="142"/>
      <c r="D23" s="144"/>
      <c r="E23" s="12" t="s">
        <v>22</v>
      </c>
      <c r="F23" s="77"/>
      <c r="G23" s="77"/>
      <c r="H23" s="77"/>
      <c r="I23" s="85"/>
      <c r="J23" s="85"/>
      <c r="K23" s="85">
        <v>4562</v>
      </c>
      <c r="L23" s="85">
        <v>4562</v>
      </c>
      <c r="M23" s="85">
        <v>4562</v>
      </c>
      <c r="N23" s="85">
        <v>4562</v>
      </c>
      <c r="O23" s="67">
        <f t="shared" si="2"/>
        <v>18248</v>
      </c>
      <c r="P23" s="85">
        <v>4562</v>
      </c>
      <c r="Q23" s="85">
        <v>4562</v>
      </c>
      <c r="R23" s="85">
        <v>4562</v>
      </c>
      <c r="S23" s="85">
        <v>4562</v>
      </c>
      <c r="T23" s="79">
        <v>4562</v>
      </c>
      <c r="U23" s="8">
        <v>4562</v>
      </c>
      <c r="V23" s="220">
        <f t="shared" si="3"/>
        <v>27372</v>
      </c>
      <c r="W23" s="62">
        <f t="shared" si="4"/>
        <v>45620</v>
      </c>
      <c r="X23" s="157"/>
    </row>
    <row r="24" spans="1:24" ht="15.75" customHeight="1" thickBot="1">
      <c r="A24" s="159" t="s">
        <v>0</v>
      </c>
      <c r="B24" s="160"/>
      <c r="C24" s="22"/>
      <c r="D24" s="43">
        <v>182495</v>
      </c>
      <c r="E24" s="3"/>
      <c r="F24" s="90"/>
      <c r="G24" s="90"/>
      <c r="H24" s="90"/>
      <c r="I24" s="89"/>
      <c r="J24" s="89"/>
      <c r="K24" s="91">
        <f aca="true" t="shared" si="9" ref="K24:U24">SUM(K20:K23)</f>
        <v>18263</v>
      </c>
      <c r="L24" s="91">
        <f t="shared" si="9"/>
        <v>18248</v>
      </c>
      <c r="M24" s="91">
        <f t="shared" si="9"/>
        <v>18248</v>
      </c>
      <c r="N24" s="91">
        <f t="shared" si="9"/>
        <v>18248</v>
      </c>
      <c r="O24" s="67">
        <f t="shared" si="2"/>
        <v>73007</v>
      </c>
      <c r="P24" s="91">
        <f t="shared" si="9"/>
        <v>18248</v>
      </c>
      <c r="Q24" s="91">
        <f t="shared" si="9"/>
        <v>18248</v>
      </c>
      <c r="R24" s="91">
        <f t="shared" si="9"/>
        <v>18248</v>
      </c>
      <c r="S24" s="91">
        <f t="shared" si="9"/>
        <v>18248</v>
      </c>
      <c r="T24" s="92">
        <f t="shared" si="9"/>
        <v>18248</v>
      </c>
      <c r="U24" s="29">
        <f t="shared" si="9"/>
        <v>18248</v>
      </c>
      <c r="V24" s="220">
        <f t="shared" si="3"/>
        <v>109488</v>
      </c>
      <c r="W24" s="62">
        <f t="shared" si="4"/>
        <v>182495</v>
      </c>
      <c r="X24" s="33"/>
    </row>
    <row r="25" spans="1:24" ht="52.5" customHeight="1" thickBot="1">
      <c r="A25" s="4" t="s">
        <v>1</v>
      </c>
      <c r="B25" s="4" t="s">
        <v>6</v>
      </c>
      <c r="C25" s="30" t="s">
        <v>13</v>
      </c>
      <c r="D25" s="31" t="s">
        <v>7</v>
      </c>
      <c r="E25" s="110" t="s">
        <v>14</v>
      </c>
      <c r="F25" s="93">
        <v>2000</v>
      </c>
      <c r="G25" s="93">
        <v>2001</v>
      </c>
      <c r="H25" s="93">
        <v>2002</v>
      </c>
      <c r="I25" s="93">
        <v>2003</v>
      </c>
      <c r="J25" s="93">
        <v>2004</v>
      </c>
      <c r="K25" s="93">
        <v>2005</v>
      </c>
      <c r="L25" s="93">
        <v>2006</v>
      </c>
      <c r="M25" s="93">
        <v>2007</v>
      </c>
      <c r="N25" s="93">
        <v>2008</v>
      </c>
      <c r="O25" s="94" t="s">
        <v>76</v>
      </c>
      <c r="P25" s="93">
        <v>2009</v>
      </c>
      <c r="Q25" s="93">
        <v>2010</v>
      </c>
      <c r="R25" s="93">
        <v>2011</v>
      </c>
      <c r="S25" s="93">
        <v>2012</v>
      </c>
      <c r="T25" s="95">
        <v>2013</v>
      </c>
      <c r="U25" s="61">
        <v>2014</v>
      </c>
      <c r="V25" s="220">
        <v>2015</v>
      </c>
      <c r="W25" s="62" t="s">
        <v>77</v>
      </c>
      <c r="X25" s="34" t="s">
        <v>31</v>
      </c>
    </row>
    <row r="26" spans="1:24" ht="27.75" customHeight="1" thickBot="1">
      <c r="A26" s="4" t="s">
        <v>67</v>
      </c>
      <c r="B26" s="4"/>
      <c r="C26" s="30"/>
      <c r="D26" s="53">
        <f>D33+D46+D59+D72+D85+D98</f>
        <v>2889900</v>
      </c>
      <c r="E26" s="17"/>
      <c r="F26" s="93">
        <f>SUM(F27:F32)</f>
        <v>0</v>
      </c>
      <c r="G26" s="93">
        <f>SUM(G27:G32)</f>
        <v>0</v>
      </c>
      <c r="H26" s="93">
        <f>SUM(H27:H32)</f>
        <v>0</v>
      </c>
      <c r="I26" s="93">
        <f>SUM(I27:I32)</f>
        <v>0</v>
      </c>
      <c r="J26" s="93">
        <f>SUM(J27:J32)</f>
        <v>0</v>
      </c>
      <c r="K26" s="96">
        <f>K33</f>
        <v>40000</v>
      </c>
      <c r="L26" s="96">
        <f>L33+L72</f>
        <v>70000</v>
      </c>
      <c r="M26" s="96">
        <f>M33+M46+M59+M72+M85+M98</f>
        <v>379400</v>
      </c>
      <c r="N26" s="96">
        <f>N33+N46+N59+N72+N85+N98</f>
        <v>641200</v>
      </c>
      <c r="O26" s="67">
        <f t="shared" si="2"/>
        <v>1130600</v>
      </c>
      <c r="P26" s="96">
        <f>P33+P46+P59+P72+P85+P98</f>
        <v>713200</v>
      </c>
      <c r="Q26" s="96">
        <f aca="true" t="shared" si="10" ref="Q26:W26">Q33+Q46+Q59+Q72+Q85+Q98</f>
        <v>661600</v>
      </c>
      <c r="R26" s="96">
        <f t="shared" si="10"/>
        <v>384500</v>
      </c>
      <c r="S26" s="96">
        <f t="shared" si="10"/>
        <v>0</v>
      </c>
      <c r="T26" s="96">
        <f t="shared" si="10"/>
        <v>0</v>
      </c>
      <c r="U26" s="96">
        <f t="shared" si="10"/>
        <v>0</v>
      </c>
      <c r="V26" s="221">
        <f t="shared" si="10"/>
        <v>1759300</v>
      </c>
      <c r="W26" s="96">
        <f t="shared" si="10"/>
        <v>2889900</v>
      </c>
      <c r="X26" s="34"/>
    </row>
    <row r="27" spans="1:24" ht="22.5" customHeight="1">
      <c r="A27" s="161" t="s">
        <v>53</v>
      </c>
      <c r="B27" s="149" t="s">
        <v>30</v>
      </c>
      <c r="C27" s="164" t="s">
        <v>32</v>
      </c>
      <c r="D27" s="166">
        <v>1000000</v>
      </c>
      <c r="E27" s="27" t="s">
        <v>34</v>
      </c>
      <c r="F27" s="81"/>
      <c r="G27" s="81"/>
      <c r="H27" s="81"/>
      <c r="I27" s="97"/>
      <c r="J27" s="97"/>
      <c r="K27" s="97"/>
      <c r="L27" s="98"/>
      <c r="M27" s="79">
        <v>45000</v>
      </c>
      <c r="N27" s="79">
        <v>55000</v>
      </c>
      <c r="O27" s="67">
        <f t="shared" si="2"/>
        <v>100000</v>
      </c>
      <c r="P27" s="79">
        <v>55000</v>
      </c>
      <c r="Q27" s="79">
        <v>61000</v>
      </c>
      <c r="R27" s="79">
        <v>64000</v>
      </c>
      <c r="S27" s="99"/>
      <c r="T27" s="99"/>
      <c r="U27" s="13"/>
      <c r="V27" s="220">
        <f t="shared" si="3"/>
        <v>180000</v>
      </c>
      <c r="W27" s="62">
        <f t="shared" si="4"/>
        <v>280000</v>
      </c>
      <c r="X27" s="157" t="s">
        <v>79</v>
      </c>
    </row>
    <row r="28" spans="1:24" ht="21.75" customHeight="1">
      <c r="A28" s="162"/>
      <c r="B28" s="153"/>
      <c r="C28" s="165"/>
      <c r="D28" s="167"/>
      <c r="E28" s="27" t="s">
        <v>36</v>
      </c>
      <c r="F28" s="100"/>
      <c r="G28" s="100"/>
      <c r="H28" s="100"/>
      <c r="I28" s="101"/>
      <c r="J28" s="101"/>
      <c r="K28" s="101">
        <v>20000</v>
      </c>
      <c r="L28" s="102">
        <v>20000</v>
      </c>
      <c r="M28" s="79"/>
      <c r="N28" s="79">
        <v>60000</v>
      </c>
      <c r="O28" s="67">
        <f t="shared" si="2"/>
        <v>100000</v>
      </c>
      <c r="P28" s="79">
        <v>60000</v>
      </c>
      <c r="Q28" s="79">
        <v>60000</v>
      </c>
      <c r="R28" s="79">
        <v>60000</v>
      </c>
      <c r="S28" s="79"/>
      <c r="T28" s="79"/>
      <c r="U28" s="10"/>
      <c r="V28" s="220">
        <f t="shared" si="3"/>
        <v>180000</v>
      </c>
      <c r="W28" s="62">
        <f t="shared" si="4"/>
        <v>280000</v>
      </c>
      <c r="X28" s="157"/>
    </row>
    <row r="29" spans="1:24" ht="21.75" customHeight="1">
      <c r="A29" s="162"/>
      <c r="B29" s="153"/>
      <c r="C29" s="168" t="s">
        <v>33</v>
      </c>
      <c r="D29" s="171">
        <v>500000</v>
      </c>
      <c r="E29" s="27" t="s">
        <v>35</v>
      </c>
      <c r="F29" s="100"/>
      <c r="G29" s="100"/>
      <c r="H29" s="100"/>
      <c r="I29" s="101"/>
      <c r="J29" s="101"/>
      <c r="K29" s="101"/>
      <c r="L29" s="102"/>
      <c r="M29" s="79">
        <v>45000</v>
      </c>
      <c r="N29" s="102">
        <v>55000</v>
      </c>
      <c r="O29" s="67">
        <f t="shared" si="2"/>
        <v>100000</v>
      </c>
      <c r="P29" s="102">
        <v>55000</v>
      </c>
      <c r="Q29" s="102">
        <v>61000</v>
      </c>
      <c r="R29" s="102">
        <v>64000</v>
      </c>
      <c r="S29" s="102"/>
      <c r="T29" s="102"/>
      <c r="U29" s="10"/>
      <c r="V29" s="220">
        <f t="shared" si="3"/>
        <v>180000</v>
      </c>
      <c r="W29" s="62">
        <f t="shared" si="4"/>
        <v>280000</v>
      </c>
      <c r="X29" s="157"/>
    </row>
    <row r="30" spans="1:24" ht="25.5" customHeight="1">
      <c r="A30" s="162"/>
      <c r="B30" s="153"/>
      <c r="C30" s="169"/>
      <c r="D30" s="172"/>
      <c r="E30" s="27" t="s">
        <v>37</v>
      </c>
      <c r="F30" s="100"/>
      <c r="G30" s="100"/>
      <c r="H30" s="100"/>
      <c r="I30" s="101"/>
      <c r="J30" s="101"/>
      <c r="K30" s="101"/>
      <c r="L30" s="102"/>
      <c r="M30" s="79"/>
      <c r="N30" s="102">
        <v>55000</v>
      </c>
      <c r="O30" s="67">
        <f t="shared" si="2"/>
        <v>55000</v>
      </c>
      <c r="P30" s="102">
        <v>55000</v>
      </c>
      <c r="Q30" s="102">
        <v>61000</v>
      </c>
      <c r="R30" s="102">
        <v>64000</v>
      </c>
      <c r="S30" s="102"/>
      <c r="T30" s="102"/>
      <c r="U30" s="10"/>
      <c r="V30" s="220">
        <f t="shared" si="3"/>
        <v>180000</v>
      </c>
      <c r="W30" s="62">
        <f t="shared" si="4"/>
        <v>235000</v>
      </c>
      <c r="X30" s="157"/>
    </row>
    <row r="31" spans="1:24" ht="21.75" customHeight="1">
      <c r="A31" s="162"/>
      <c r="B31" s="153"/>
      <c r="C31" s="169"/>
      <c r="D31" s="172"/>
      <c r="E31" s="27" t="s">
        <v>38</v>
      </c>
      <c r="F31" s="100"/>
      <c r="G31" s="100"/>
      <c r="H31" s="100"/>
      <c r="I31" s="101"/>
      <c r="J31" s="101"/>
      <c r="K31" s="101">
        <v>20000</v>
      </c>
      <c r="L31" s="102">
        <v>20000</v>
      </c>
      <c r="M31" s="79">
        <v>45000</v>
      </c>
      <c r="N31" s="102"/>
      <c r="O31" s="67">
        <f t="shared" si="2"/>
        <v>85000</v>
      </c>
      <c r="P31" s="102"/>
      <c r="Q31" s="102"/>
      <c r="R31" s="102">
        <v>60000</v>
      </c>
      <c r="S31" s="102"/>
      <c r="T31" s="102"/>
      <c r="U31" s="10"/>
      <c r="V31" s="220">
        <f t="shared" si="3"/>
        <v>60000</v>
      </c>
      <c r="W31" s="62">
        <f t="shared" si="4"/>
        <v>145000</v>
      </c>
      <c r="X31" s="157"/>
    </row>
    <row r="32" spans="1:24" ht="20.25" customHeight="1">
      <c r="A32" s="163"/>
      <c r="B32" s="150"/>
      <c r="C32" s="170"/>
      <c r="D32" s="173"/>
      <c r="E32" s="27" t="s">
        <v>39</v>
      </c>
      <c r="F32" s="100"/>
      <c r="G32" s="100"/>
      <c r="H32" s="100"/>
      <c r="I32" s="101"/>
      <c r="J32" s="101"/>
      <c r="K32" s="101"/>
      <c r="L32" s="102"/>
      <c r="M32" s="79">
        <v>45000</v>
      </c>
      <c r="N32" s="102">
        <v>55000</v>
      </c>
      <c r="O32" s="67">
        <f t="shared" si="2"/>
        <v>100000</v>
      </c>
      <c r="P32" s="103">
        <v>55000</v>
      </c>
      <c r="Q32" s="102">
        <v>61000</v>
      </c>
      <c r="R32" s="102">
        <v>64000</v>
      </c>
      <c r="S32" s="102"/>
      <c r="T32" s="102"/>
      <c r="U32" s="10"/>
      <c r="V32" s="220">
        <f t="shared" si="3"/>
        <v>180000</v>
      </c>
      <c r="W32" s="62">
        <f t="shared" si="4"/>
        <v>280000</v>
      </c>
      <c r="X32" s="157"/>
    </row>
    <row r="33" spans="1:24" ht="22.5" customHeight="1">
      <c r="A33" s="177" t="s">
        <v>0</v>
      </c>
      <c r="B33" s="178"/>
      <c r="C33" s="24"/>
      <c r="D33" s="108">
        <f>SUM(D27:D32)</f>
        <v>1500000</v>
      </c>
      <c r="E33" s="1"/>
      <c r="F33" s="100"/>
      <c r="G33" s="100"/>
      <c r="H33" s="100"/>
      <c r="I33" s="101"/>
      <c r="J33" s="101"/>
      <c r="K33" s="89">
        <f aca="true" t="shared" si="11" ref="K33:R33">SUM(K27:K32)</f>
        <v>40000</v>
      </c>
      <c r="L33" s="89">
        <f t="shared" si="11"/>
        <v>40000</v>
      </c>
      <c r="M33" s="89">
        <f t="shared" si="11"/>
        <v>180000</v>
      </c>
      <c r="N33" s="89">
        <f t="shared" si="11"/>
        <v>280000</v>
      </c>
      <c r="O33" s="67">
        <f t="shared" si="2"/>
        <v>540000</v>
      </c>
      <c r="P33" s="89">
        <f t="shared" si="11"/>
        <v>280000</v>
      </c>
      <c r="Q33" s="89">
        <f t="shared" si="11"/>
        <v>304000</v>
      </c>
      <c r="R33" s="89">
        <f t="shared" si="11"/>
        <v>376000</v>
      </c>
      <c r="S33" s="104"/>
      <c r="T33" s="104"/>
      <c r="U33" s="10"/>
      <c r="V33" s="220">
        <f t="shared" si="3"/>
        <v>960000</v>
      </c>
      <c r="W33" s="62">
        <f t="shared" si="4"/>
        <v>1500000</v>
      </c>
      <c r="X33" s="35"/>
    </row>
    <row r="34" spans="1:24" ht="18" customHeight="1">
      <c r="A34" s="161" t="s">
        <v>55</v>
      </c>
      <c r="B34" s="149" t="s">
        <v>2</v>
      </c>
      <c r="C34" s="179" t="s">
        <v>57</v>
      </c>
      <c r="D34" s="174">
        <v>282900</v>
      </c>
      <c r="E34" s="27" t="s">
        <v>41</v>
      </c>
      <c r="F34" s="100"/>
      <c r="G34" s="100"/>
      <c r="H34" s="100"/>
      <c r="I34" s="101"/>
      <c r="J34" s="101"/>
      <c r="K34" s="5"/>
      <c r="L34" s="105"/>
      <c r="M34" s="102">
        <v>3000</v>
      </c>
      <c r="N34" s="102">
        <v>6900</v>
      </c>
      <c r="O34" s="67">
        <f t="shared" si="2"/>
        <v>9900</v>
      </c>
      <c r="P34" s="102">
        <v>6900</v>
      </c>
      <c r="Q34" s="102">
        <v>6900</v>
      </c>
      <c r="R34" s="102"/>
      <c r="S34" s="105"/>
      <c r="T34" s="105"/>
      <c r="U34" s="14"/>
      <c r="V34" s="220">
        <f t="shared" si="3"/>
        <v>13800</v>
      </c>
      <c r="W34" s="62">
        <f t="shared" si="4"/>
        <v>23700</v>
      </c>
      <c r="X34" s="157" t="s">
        <v>79</v>
      </c>
    </row>
    <row r="35" spans="1:24" ht="15" customHeight="1">
      <c r="A35" s="162"/>
      <c r="B35" s="153"/>
      <c r="C35" s="180"/>
      <c r="D35" s="175"/>
      <c r="E35" s="27" t="s">
        <v>42</v>
      </c>
      <c r="F35" s="100"/>
      <c r="G35" s="100"/>
      <c r="H35" s="100"/>
      <c r="I35" s="101"/>
      <c r="J35" s="101"/>
      <c r="K35" s="5"/>
      <c r="L35" s="105"/>
      <c r="M35" s="102">
        <v>3000</v>
      </c>
      <c r="N35" s="102">
        <v>6900</v>
      </c>
      <c r="O35" s="67">
        <f t="shared" si="2"/>
        <v>9900</v>
      </c>
      <c r="P35" s="102">
        <v>6900</v>
      </c>
      <c r="Q35" s="102">
        <v>6900</v>
      </c>
      <c r="R35" s="102"/>
      <c r="S35" s="105"/>
      <c r="T35" s="105"/>
      <c r="U35" s="14"/>
      <c r="V35" s="220">
        <f t="shared" si="3"/>
        <v>13800</v>
      </c>
      <c r="W35" s="62">
        <f t="shared" si="4"/>
        <v>23700</v>
      </c>
      <c r="X35" s="157"/>
    </row>
    <row r="36" spans="1:24" ht="15" customHeight="1">
      <c r="A36" s="162"/>
      <c r="B36" s="153"/>
      <c r="C36" s="180"/>
      <c r="D36" s="175"/>
      <c r="E36" s="27" t="s">
        <v>34</v>
      </c>
      <c r="F36" s="100"/>
      <c r="G36" s="100"/>
      <c r="H36" s="100"/>
      <c r="I36" s="101"/>
      <c r="J36" s="101"/>
      <c r="K36" s="5"/>
      <c r="L36" s="105"/>
      <c r="M36" s="102">
        <v>3000</v>
      </c>
      <c r="N36" s="102">
        <v>6900</v>
      </c>
      <c r="O36" s="67">
        <f t="shared" si="2"/>
        <v>9900</v>
      </c>
      <c r="P36" s="102">
        <v>6900</v>
      </c>
      <c r="Q36" s="102">
        <v>6900</v>
      </c>
      <c r="R36" s="102"/>
      <c r="S36" s="105"/>
      <c r="T36" s="105"/>
      <c r="U36" s="14"/>
      <c r="V36" s="220">
        <f t="shared" si="3"/>
        <v>13800</v>
      </c>
      <c r="W36" s="62">
        <f t="shared" si="4"/>
        <v>23700</v>
      </c>
      <c r="X36" s="157"/>
    </row>
    <row r="37" spans="1:24" ht="15" customHeight="1">
      <c r="A37" s="162"/>
      <c r="B37" s="153"/>
      <c r="C37" s="180"/>
      <c r="D37" s="175"/>
      <c r="E37" s="27" t="s">
        <v>43</v>
      </c>
      <c r="F37" s="100"/>
      <c r="G37" s="100"/>
      <c r="H37" s="100"/>
      <c r="I37" s="101"/>
      <c r="J37" s="101"/>
      <c r="K37" s="5"/>
      <c r="L37" s="105"/>
      <c r="M37" s="102">
        <v>3000</v>
      </c>
      <c r="N37" s="102">
        <v>6900</v>
      </c>
      <c r="O37" s="67">
        <f t="shared" si="2"/>
        <v>9900</v>
      </c>
      <c r="P37" s="102">
        <v>6900</v>
      </c>
      <c r="Q37" s="102">
        <v>6900</v>
      </c>
      <c r="R37" s="102"/>
      <c r="S37" s="105"/>
      <c r="T37" s="105"/>
      <c r="U37" s="14"/>
      <c r="V37" s="220">
        <f t="shared" si="3"/>
        <v>13800</v>
      </c>
      <c r="W37" s="62">
        <f t="shared" si="4"/>
        <v>23700</v>
      </c>
      <c r="X37" s="157"/>
    </row>
    <row r="38" spans="1:24" ht="15" customHeight="1">
      <c r="A38" s="162"/>
      <c r="B38" s="153"/>
      <c r="C38" s="180"/>
      <c r="D38" s="175"/>
      <c r="E38" s="27" t="s">
        <v>36</v>
      </c>
      <c r="F38" s="100"/>
      <c r="G38" s="100"/>
      <c r="H38" s="100"/>
      <c r="I38" s="101"/>
      <c r="J38" s="101"/>
      <c r="K38" s="5"/>
      <c r="L38" s="105"/>
      <c r="M38" s="102">
        <v>3000</v>
      </c>
      <c r="N38" s="102">
        <v>6900</v>
      </c>
      <c r="O38" s="67">
        <f t="shared" si="2"/>
        <v>9900</v>
      </c>
      <c r="P38" s="102">
        <v>6900</v>
      </c>
      <c r="Q38" s="102">
        <v>6900</v>
      </c>
      <c r="R38" s="102"/>
      <c r="S38" s="105"/>
      <c r="T38" s="105"/>
      <c r="U38" s="14"/>
      <c r="V38" s="220">
        <f t="shared" si="3"/>
        <v>13800</v>
      </c>
      <c r="W38" s="62">
        <f t="shared" si="4"/>
        <v>23700</v>
      </c>
      <c r="X38" s="157"/>
    </row>
    <row r="39" spans="1:24" ht="15" customHeight="1">
      <c r="A39" s="162"/>
      <c r="B39" s="153"/>
      <c r="C39" s="180"/>
      <c r="D39" s="175"/>
      <c r="E39" s="27" t="s">
        <v>35</v>
      </c>
      <c r="F39" s="100"/>
      <c r="G39" s="100"/>
      <c r="H39" s="100"/>
      <c r="I39" s="101"/>
      <c r="J39" s="101"/>
      <c r="K39" s="5"/>
      <c r="L39" s="105"/>
      <c r="M39" s="102">
        <v>3000</v>
      </c>
      <c r="N39" s="102">
        <v>6900</v>
      </c>
      <c r="O39" s="67">
        <f t="shared" si="2"/>
        <v>9900</v>
      </c>
      <c r="P39" s="102">
        <v>6900</v>
      </c>
      <c r="Q39" s="102">
        <v>6900</v>
      </c>
      <c r="R39" s="102"/>
      <c r="S39" s="105"/>
      <c r="T39" s="105"/>
      <c r="U39" s="14"/>
      <c r="V39" s="220">
        <f t="shared" si="3"/>
        <v>13800</v>
      </c>
      <c r="W39" s="62">
        <f t="shared" si="4"/>
        <v>23700</v>
      </c>
      <c r="X39" s="157"/>
    </row>
    <row r="40" spans="1:24" ht="15" customHeight="1">
      <c r="A40" s="162"/>
      <c r="B40" s="153"/>
      <c r="C40" s="180"/>
      <c r="D40" s="175"/>
      <c r="E40" s="27" t="s">
        <v>44</v>
      </c>
      <c r="F40" s="100"/>
      <c r="G40" s="100"/>
      <c r="H40" s="100"/>
      <c r="I40" s="101"/>
      <c r="J40" s="101"/>
      <c r="K40" s="5"/>
      <c r="L40" s="105"/>
      <c r="M40" s="102">
        <v>3000</v>
      </c>
      <c r="N40" s="102">
        <v>6900</v>
      </c>
      <c r="O40" s="67">
        <f t="shared" si="2"/>
        <v>9900</v>
      </c>
      <c r="P40" s="102">
        <v>6900</v>
      </c>
      <c r="Q40" s="102">
        <v>6900</v>
      </c>
      <c r="R40" s="102"/>
      <c r="S40" s="105"/>
      <c r="T40" s="105"/>
      <c r="U40" s="14"/>
      <c r="V40" s="220">
        <f t="shared" si="3"/>
        <v>13800</v>
      </c>
      <c r="W40" s="62">
        <f t="shared" si="4"/>
        <v>23700</v>
      </c>
      <c r="X40" s="157"/>
    </row>
    <row r="41" spans="1:24" ht="15" customHeight="1">
      <c r="A41" s="162"/>
      <c r="B41" s="153"/>
      <c r="C41" s="180"/>
      <c r="D41" s="175"/>
      <c r="E41" s="27" t="s">
        <v>45</v>
      </c>
      <c r="F41" s="100"/>
      <c r="G41" s="100"/>
      <c r="H41" s="100"/>
      <c r="I41" s="101"/>
      <c r="J41" s="101"/>
      <c r="K41" s="5"/>
      <c r="L41" s="105"/>
      <c r="M41" s="102">
        <v>3000</v>
      </c>
      <c r="N41" s="102">
        <v>6900</v>
      </c>
      <c r="O41" s="67">
        <f t="shared" si="2"/>
        <v>9900</v>
      </c>
      <c r="P41" s="102">
        <v>6900</v>
      </c>
      <c r="Q41" s="102">
        <v>6900</v>
      </c>
      <c r="R41" s="102"/>
      <c r="S41" s="105"/>
      <c r="T41" s="105"/>
      <c r="U41" s="14"/>
      <c r="V41" s="220">
        <f t="shared" si="3"/>
        <v>13800</v>
      </c>
      <c r="W41" s="62">
        <f t="shared" si="4"/>
        <v>23700</v>
      </c>
      <c r="X41" s="157"/>
    </row>
    <row r="42" spans="1:24" ht="15" customHeight="1">
      <c r="A42" s="162"/>
      <c r="B42" s="153"/>
      <c r="C42" s="180"/>
      <c r="D42" s="175"/>
      <c r="E42" s="27" t="s">
        <v>37</v>
      </c>
      <c r="F42" s="100"/>
      <c r="G42" s="100"/>
      <c r="H42" s="100"/>
      <c r="I42" s="101"/>
      <c r="J42" s="101"/>
      <c r="K42" s="5"/>
      <c r="L42" s="105"/>
      <c r="M42" s="102">
        <v>3000</v>
      </c>
      <c r="N42" s="102">
        <v>6900</v>
      </c>
      <c r="O42" s="67">
        <f t="shared" si="2"/>
        <v>9900</v>
      </c>
      <c r="P42" s="102">
        <v>6900</v>
      </c>
      <c r="Q42" s="102">
        <v>6900</v>
      </c>
      <c r="R42" s="102"/>
      <c r="S42" s="105"/>
      <c r="T42" s="105"/>
      <c r="U42" s="14"/>
      <c r="V42" s="220">
        <f t="shared" si="3"/>
        <v>13800</v>
      </c>
      <c r="W42" s="62">
        <f t="shared" si="4"/>
        <v>23700</v>
      </c>
      <c r="X42" s="157"/>
    </row>
    <row r="43" spans="1:24" ht="15" customHeight="1">
      <c r="A43" s="162"/>
      <c r="B43" s="153"/>
      <c r="C43" s="180"/>
      <c r="D43" s="175"/>
      <c r="E43" s="27" t="s">
        <v>46</v>
      </c>
      <c r="F43" s="100"/>
      <c r="G43" s="100"/>
      <c r="H43" s="100"/>
      <c r="I43" s="101"/>
      <c r="J43" s="101"/>
      <c r="K43" s="5"/>
      <c r="L43" s="105"/>
      <c r="M43" s="102">
        <v>3000</v>
      </c>
      <c r="N43" s="102">
        <v>6900</v>
      </c>
      <c r="O43" s="67">
        <f t="shared" si="2"/>
        <v>9900</v>
      </c>
      <c r="P43" s="102">
        <v>6900</v>
      </c>
      <c r="Q43" s="102">
        <v>6900</v>
      </c>
      <c r="R43" s="102"/>
      <c r="S43" s="105"/>
      <c r="T43" s="105"/>
      <c r="U43" s="14"/>
      <c r="V43" s="220">
        <f t="shared" si="3"/>
        <v>13800</v>
      </c>
      <c r="W43" s="62">
        <f t="shared" si="4"/>
        <v>23700</v>
      </c>
      <c r="X43" s="157"/>
    </row>
    <row r="44" spans="1:24" ht="15" customHeight="1">
      <c r="A44" s="162"/>
      <c r="B44" s="153"/>
      <c r="C44" s="180"/>
      <c r="D44" s="175"/>
      <c r="E44" s="27" t="s">
        <v>38</v>
      </c>
      <c r="F44" s="100"/>
      <c r="G44" s="100"/>
      <c r="H44" s="100"/>
      <c r="I44" s="101"/>
      <c r="J44" s="101"/>
      <c r="K44" s="5"/>
      <c r="L44" s="105"/>
      <c r="M44" s="102">
        <v>3000</v>
      </c>
      <c r="N44" s="102">
        <v>6900</v>
      </c>
      <c r="O44" s="67">
        <f t="shared" si="2"/>
        <v>9900</v>
      </c>
      <c r="P44" s="102">
        <v>6900</v>
      </c>
      <c r="Q44" s="102">
        <v>6900</v>
      </c>
      <c r="R44" s="102"/>
      <c r="S44" s="105"/>
      <c r="T44" s="105"/>
      <c r="U44" s="14"/>
      <c r="V44" s="220">
        <f t="shared" si="3"/>
        <v>13800</v>
      </c>
      <c r="W44" s="62">
        <f t="shared" si="4"/>
        <v>23700</v>
      </c>
      <c r="X44" s="157"/>
    </row>
    <row r="45" spans="1:24" ht="15" customHeight="1">
      <c r="A45" s="163"/>
      <c r="B45" s="150"/>
      <c r="C45" s="181"/>
      <c r="D45" s="176"/>
      <c r="E45" s="27" t="s">
        <v>47</v>
      </c>
      <c r="F45" s="100"/>
      <c r="G45" s="100"/>
      <c r="H45" s="100"/>
      <c r="I45" s="101"/>
      <c r="J45" s="101"/>
      <c r="K45" s="5"/>
      <c r="L45" s="106"/>
      <c r="M45" s="102">
        <v>3000</v>
      </c>
      <c r="N45" s="102">
        <v>6900</v>
      </c>
      <c r="O45" s="67">
        <f t="shared" si="2"/>
        <v>9900</v>
      </c>
      <c r="P45" s="102">
        <v>6900</v>
      </c>
      <c r="Q45" s="102">
        <v>5400</v>
      </c>
      <c r="R45" s="102"/>
      <c r="S45" s="105"/>
      <c r="T45" s="105"/>
      <c r="U45" s="14"/>
      <c r="V45" s="220">
        <f t="shared" si="3"/>
        <v>12300</v>
      </c>
      <c r="W45" s="62">
        <f t="shared" si="4"/>
        <v>22200</v>
      </c>
      <c r="X45" s="157"/>
    </row>
    <row r="46" spans="1:24" ht="21" customHeight="1">
      <c r="A46" s="186" t="s">
        <v>0</v>
      </c>
      <c r="B46" s="187"/>
      <c r="C46" s="23"/>
      <c r="D46" s="44">
        <f>SUM(D34)</f>
        <v>282900</v>
      </c>
      <c r="E46" s="1"/>
      <c r="F46" s="100"/>
      <c r="G46" s="100"/>
      <c r="H46" s="100"/>
      <c r="I46" s="101"/>
      <c r="J46" s="101"/>
      <c r="K46" s="5"/>
      <c r="L46" s="104"/>
      <c r="M46" s="104">
        <f>SUM(M34:M45)</f>
        <v>36000</v>
      </c>
      <c r="N46" s="104">
        <f>SUM(N34:N45)</f>
        <v>82800</v>
      </c>
      <c r="O46" s="67">
        <f t="shared" si="2"/>
        <v>118800</v>
      </c>
      <c r="P46" s="104">
        <f>SUM(P34:P45)</f>
        <v>82800</v>
      </c>
      <c r="Q46" s="104">
        <f>SUM(Q34:Q45)</f>
        <v>81300</v>
      </c>
      <c r="R46" s="102"/>
      <c r="S46" s="105"/>
      <c r="T46" s="105"/>
      <c r="U46" s="14"/>
      <c r="V46" s="220">
        <f t="shared" si="3"/>
        <v>164100</v>
      </c>
      <c r="W46" s="62">
        <f t="shared" si="4"/>
        <v>282900</v>
      </c>
      <c r="X46" s="33"/>
    </row>
    <row r="47" spans="1:24" ht="14.25" customHeight="1">
      <c r="A47" s="161" t="s">
        <v>54</v>
      </c>
      <c r="B47" s="149" t="s">
        <v>3</v>
      </c>
      <c r="C47" s="179" t="s">
        <v>56</v>
      </c>
      <c r="D47" s="174">
        <v>300000</v>
      </c>
      <c r="E47" s="27" t="s">
        <v>41</v>
      </c>
      <c r="F47" s="100"/>
      <c r="G47" s="100"/>
      <c r="H47" s="100"/>
      <c r="I47" s="101"/>
      <c r="J47" s="101"/>
      <c r="K47" s="101"/>
      <c r="L47" s="102"/>
      <c r="M47" s="102">
        <v>3000</v>
      </c>
      <c r="N47" s="102">
        <v>7300</v>
      </c>
      <c r="O47" s="67">
        <f t="shared" si="2"/>
        <v>10300</v>
      </c>
      <c r="P47" s="102">
        <v>7300</v>
      </c>
      <c r="Q47" s="102">
        <v>7300</v>
      </c>
      <c r="R47" s="102">
        <v>8500</v>
      </c>
      <c r="S47" s="102"/>
      <c r="T47" s="102"/>
      <c r="U47" s="10"/>
      <c r="V47" s="220">
        <f t="shared" si="3"/>
        <v>23100</v>
      </c>
      <c r="W47" s="62">
        <f t="shared" si="4"/>
        <v>33400</v>
      </c>
      <c r="X47" s="157" t="s">
        <v>79</v>
      </c>
    </row>
    <row r="48" spans="1:24" ht="14.25" customHeight="1">
      <c r="A48" s="162"/>
      <c r="B48" s="153"/>
      <c r="C48" s="180"/>
      <c r="D48" s="175"/>
      <c r="E48" s="27" t="s">
        <v>42</v>
      </c>
      <c r="F48" s="100"/>
      <c r="G48" s="100"/>
      <c r="H48" s="100"/>
      <c r="I48" s="101"/>
      <c r="J48" s="101"/>
      <c r="K48" s="101"/>
      <c r="L48" s="102"/>
      <c r="M48" s="102">
        <v>3000</v>
      </c>
      <c r="N48" s="102">
        <v>7300</v>
      </c>
      <c r="O48" s="67">
        <f t="shared" si="2"/>
        <v>10300</v>
      </c>
      <c r="P48" s="102">
        <v>7300</v>
      </c>
      <c r="Q48" s="102">
        <v>7300</v>
      </c>
      <c r="R48" s="102"/>
      <c r="S48" s="102"/>
      <c r="T48" s="102"/>
      <c r="U48" s="10"/>
      <c r="V48" s="220">
        <f t="shared" si="3"/>
        <v>14600</v>
      </c>
      <c r="W48" s="62">
        <f t="shared" si="4"/>
        <v>24900</v>
      </c>
      <c r="X48" s="157"/>
    </row>
    <row r="49" spans="1:24" ht="14.25" customHeight="1">
      <c r="A49" s="162"/>
      <c r="B49" s="153"/>
      <c r="C49" s="180"/>
      <c r="D49" s="175"/>
      <c r="E49" s="27" t="s">
        <v>34</v>
      </c>
      <c r="F49" s="100"/>
      <c r="G49" s="100"/>
      <c r="H49" s="100"/>
      <c r="I49" s="101"/>
      <c r="J49" s="101"/>
      <c r="K49" s="101"/>
      <c r="L49" s="102"/>
      <c r="M49" s="102">
        <v>3000</v>
      </c>
      <c r="N49" s="102">
        <v>7300</v>
      </c>
      <c r="O49" s="67">
        <f t="shared" si="2"/>
        <v>10300</v>
      </c>
      <c r="P49" s="102">
        <v>7300</v>
      </c>
      <c r="Q49" s="102">
        <v>7300</v>
      </c>
      <c r="R49" s="102"/>
      <c r="S49" s="102"/>
      <c r="T49" s="102"/>
      <c r="U49" s="10"/>
      <c r="V49" s="220">
        <f t="shared" si="3"/>
        <v>14600</v>
      </c>
      <c r="W49" s="62">
        <f t="shared" si="4"/>
        <v>24900</v>
      </c>
      <c r="X49" s="157"/>
    </row>
    <row r="50" spans="1:24" ht="14.25" customHeight="1">
      <c r="A50" s="162"/>
      <c r="B50" s="153"/>
      <c r="C50" s="180"/>
      <c r="D50" s="175"/>
      <c r="E50" s="27" t="s">
        <v>43</v>
      </c>
      <c r="F50" s="100"/>
      <c r="G50" s="100"/>
      <c r="H50" s="100"/>
      <c r="I50" s="101"/>
      <c r="J50" s="101"/>
      <c r="K50" s="101"/>
      <c r="L50" s="102"/>
      <c r="M50" s="102">
        <v>3000</v>
      </c>
      <c r="N50" s="102">
        <v>7300</v>
      </c>
      <c r="O50" s="67">
        <f t="shared" si="2"/>
        <v>10300</v>
      </c>
      <c r="P50" s="102">
        <v>7300</v>
      </c>
      <c r="Q50" s="102">
        <v>7300</v>
      </c>
      <c r="R50" s="102"/>
      <c r="S50" s="102"/>
      <c r="T50" s="102"/>
      <c r="U50" s="10"/>
      <c r="V50" s="220">
        <f t="shared" si="3"/>
        <v>14600</v>
      </c>
      <c r="W50" s="62">
        <f t="shared" si="4"/>
        <v>24900</v>
      </c>
      <c r="X50" s="157"/>
    </row>
    <row r="51" spans="1:24" ht="14.25" customHeight="1">
      <c r="A51" s="162"/>
      <c r="B51" s="153"/>
      <c r="C51" s="180"/>
      <c r="D51" s="175"/>
      <c r="E51" s="27" t="s">
        <v>36</v>
      </c>
      <c r="F51" s="100"/>
      <c r="G51" s="100"/>
      <c r="H51" s="100"/>
      <c r="I51" s="101"/>
      <c r="J51" s="101"/>
      <c r="K51" s="101"/>
      <c r="L51" s="102"/>
      <c r="M51" s="102">
        <v>3000</v>
      </c>
      <c r="N51" s="102">
        <v>7300</v>
      </c>
      <c r="O51" s="67">
        <f t="shared" si="2"/>
        <v>10300</v>
      </c>
      <c r="P51" s="102">
        <v>7300</v>
      </c>
      <c r="Q51" s="102">
        <v>7300</v>
      </c>
      <c r="R51" s="102"/>
      <c r="S51" s="102"/>
      <c r="T51" s="102"/>
      <c r="U51" s="10"/>
      <c r="V51" s="220">
        <f t="shared" si="3"/>
        <v>14600</v>
      </c>
      <c r="W51" s="62">
        <f t="shared" si="4"/>
        <v>24900</v>
      </c>
      <c r="X51" s="157"/>
    </row>
    <row r="52" spans="1:24" ht="14.25" customHeight="1">
      <c r="A52" s="162"/>
      <c r="B52" s="153"/>
      <c r="C52" s="180"/>
      <c r="D52" s="175"/>
      <c r="E52" s="27" t="s">
        <v>35</v>
      </c>
      <c r="F52" s="100"/>
      <c r="G52" s="100"/>
      <c r="H52" s="100"/>
      <c r="I52" s="101"/>
      <c r="J52" s="101"/>
      <c r="K52" s="101"/>
      <c r="L52" s="102"/>
      <c r="M52" s="102">
        <v>3000</v>
      </c>
      <c r="N52" s="102">
        <v>7300</v>
      </c>
      <c r="O52" s="67">
        <f t="shared" si="2"/>
        <v>10300</v>
      </c>
      <c r="P52" s="102">
        <v>7300</v>
      </c>
      <c r="Q52" s="102">
        <v>7300</v>
      </c>
      <c r="R52" s="102"/>
      <c r="S52" s="102"/>
      <c r="T52" s="102"/>
      <c r="U52" s="10"/>
      <c r="V52" s="220">
        <f t="shared" si="3"/>
        <v>14600</v>
      </c>
      <c r="W52" s="62">
        <f t="shared" si="4"/>
        <v>24900</v>
      </c>
      <c r="X52" s="157"/>
    </row>
    <row r="53" spans="1:24" ht="14.25" customHeight="1">
      <c r="A53" s="162"/>
      <c r="B53" s="153"/>
      <c r="C53" s="180"/>
      <c r="D53" s="175"/>
      <c r="E53" s="27" t="s">
        <v>44</v>
      </c>
      <c r="F53" s="100"/>
      <c r="G53" s="100"/>
      <c r="H53" s="100"/>
      <c r="I53" s="101"/>
      <c r="J53" s="101"/>
      <c r="K53" s="101"/>
      <c r="L53" s="102"/>
      <c r="M53" s="102">
        <v>3000</v>
      </c>
      <c r="N53" s="102">
        <v>7300</v>
      </c>
      <c r="O53" s="67">
        <f t="shared" si="2"/>
        <v>10300</v>
      </c>
      <c r="P53" s="102">
        <v>7300</v>
      </c>
      <c r="Q53" s="102">
        <v>7300</v>
      </c>
      <c r="R53" s="102"/>
      <c r="S53" s="102"/>
      <c r="T53" s="102"/>
      <c r="U53" s="10"/>
      <c r="V53" s="220">
        <f t="shared" si="3"/>
        <v>14600</v>
      </c>
      <c r="W53" s="62">
        <f t="shared" si="4"/>
        <v>24900</v>
      </c>
      <c r="X53" s="157"/>
    </row>
    <row r="54" spans="1:24" ht="14.25" customHeight="1">
      <c r="A54" s="162"/>
      <c r="B54" s="153"/>
      <c r="C54" s="180"/>
      <c r="D54" s="175"/>
      <c r="E54" s="27" t="s">
        <v>45</v>
      </c>
      <c r="F54" s="100"/>
      <c r="G54" s="100"/>
      <c r="H54" s="100"/>
      <c r="I54" s="101"/>
      <c r="J54" s="101"/>
      <c r="K54" s="101"/>
      <c r="L54" s="102"/>
      <c r="M54" s="102">
        <v>3000</v>
      </c>
      <c r="N54" s="102">
        <v>7300</v>
      </c>
      <c r="O54" s="67">
        <f t="shared" si="2"/>
        <v>10300</v>
      </c>
      <c r="P54" s="102">
        <v>7300</v>
      </c>
      <c r="Q54" s="102">
        <v>7300</v>
      </c>
      <c r="R54" s="102"/>
      <c r="S54" s="102"/>
      <c r="T54" s="102"/>
      <c r="U54" s="10"/>
      <c r="V54" s="220">
        <f t="shared" si="3"/>
        <v>14600</v>
      </c>
      <c r="W54" s="62">
        <f t="shared" si="4"/>
        <v>24900</v>
      </c>
      <c r="X54" s="157"/>
    </row>
    <row r="55" spans="1:24" ht="14.25" customHeight="1">
      <c r="A55" s="162"/>
      <c r="B55" s="153"/>
      <c r="C55" s="180"/>
      <c r="D55" s="175"/>
      <c r="E55" s="27" t="s">
        <v>37</v>
      </c>
      <c r="F55" s="100"/>
      <c r="G55" s="100"/>
      <c r="H55" s="100"/>
      <c r="I55" s="101"/>
      <c r="J55" s="101"/>
      <c r="K55" s="101"/>
      <c r="L55" s="102"/>
      <c r="M55" s="102">
        <v>3000</v>
      </c>
      <c r="N55" s="102">
        <v>7300</v>
      </c>
      <c r="O55" s="67">
        <f t="shared" si="2"/>
        <v>10300</v>
      </c>
      <c r="P55" s="102">
        <v>7300</v>
      </c>
      <c r="Q55" s="102">
        <v>7300</v>
      </c>
      <c r="R55" s="102"/>
      <c r="S55" s="102"/>
      <c r="T55" s="102"/>
      <c r="U55" s="10"/>
      <c r="V55" s="220">
        <f t="shared" si="3"/>
        <v>14600</v>
      </c>
      <c r="W55" s="62">
        <f t="shared" si="4"/>
        <v>24900</v>
      </c>
      <c r="X55" s="157"/>
    </row>
    <row r="56" spans="1:24" ht="14.25" customHeight="1">
      <c r="A56" s="162"/>
      <c r="B56" s="153"/>
      <c r="C56" s="180"/>
      <c r="D56" s="175"/>
      <c r="E56" s="27" t="s">
        <v>46</v>
      </c>
      <c r="F56" s="100"/>
      <c r="G56" s="100"/>
      <c r="H56" s="100"/>
      <c r="I56" s="101"/>
      <c r="J56" s="101"/>
      <c r="K56" s="101"/>
      <c r="L56" s="102"/>
      <c r="M56" s="102">
        <v>3000</v>
      </c>
      <c r="N56" s="102">
        <v>7300</v>
      </c>
      <c r="O56" s="67">
        <f t="shared" si="2"/>
        <v>10300</v>
      </c>
      <c r="P56" s="102">
        <v>7300</v>
      </c>
      <c r="Q56" s="102">
        <v>7300</v>
      </c>
      <c r="R56" s="102"/>
      <c r="S56" s="102"/>
      <c r="T56" s="102"/>
      <c r="U56" s="10"/>
      <c r="V56" s="220">
        <f t="shared" si="3"/>
        <v>14600</v>
      </c>
      <c r="W56" s="62">
        <f t="shared" si="4"/>
        <v>24900</v>
      </c>
      <c r="X56" s="157"/>
    </row>
    <row r="57" spans="1:24" ht="14.25" customHeight="1">
      <c r="A57" s="162"/>
      <c r="B57" s="153"/>
      <c r="C57" s="180"/>
      <c r="D57" s="175"/>
      <c r="E57" s="27" t="s">
        <v>38</v>
      </c>
      <c r="F57" s="100"/>
      <c r="G57" s="100"/>
      <c r="H57" s="100"/>
      <c r="I57" s="101"/>
      <c r="J57" s="101"/>
      <c r="K57" s="101"/>
      <c r="L57" s="102"/>
      <c r="M57" s="102">
        <v>3000</v>
      </c>
      <c r="N57" s="102">
        <v>7300</v>
      </c>
      <c r="O57" s="67">
        <f t="shared" si="2"/>
        <v>10300</v>
      </c>
      <c r="P57" s="102">
        <v>7300</v>
      </c>
      <c r="Q57" s="102">
        <v>7300</v>
      </c>
      <c r="R57" s="102"/>
      <c r="S57" s="102"/>
      <c r="T57" s="102"/>
      <c r="U57" s="10"/>
      <c r="V57" s="220">
        <f t="shared" si="3"/>
        <v>14600</v>
      </c>
      <c r="W57" s="62">
        <f t="shared" si="4"/>
        <v>24900</v>
      </c>
      <c r="X57" s="157"/>
    </row>
    <row r="58" spans="1:24" ht="14.25" customHeight="1">
      <c r="A58" s="163"/>
      <c r="B58" s="150"/>
      <c r="C58" s="181"/>
      <c r="D58" s="176"/>
      <c r="E58" s="27" t="s">
        <v>47</v>
      </c>
      <c r="F58" s="100"/>
      <c r="G58" s="100"/>
      <c r="H58" s="100"/>
      <c r="I58" s="101"/>
      <c r="J58" s="101"/>
      <c r="K58" s="101"/>
      <c r="L58" s="102"/>
      <c r="M58" s="102">
        <v>3000</v>
      </c>
      <c r="N58" s="102">
        <v>7300</v>
      </c>
      <c r="O58" s="67">
        <f t="shared" si="2"/>
        <v>10300</v>
      </c>
      <c r="P58" s="102">
        <v>7300</v>
      </c>
      <c r="Q58" s="102"/>
      <c r="R58" s="102"/>
      <c r="S58" s="102"/>
      <c r="T58" s="102"/>
      <c r="U58" s="10"/>
      <c r="V58" s="220">
        <f t="shared" si="3"/>
        <v>7300</v>
      </c>
      <c r="W58" s="62">
        <f t="shared" si="4"/>
        <v>17600</v>
      </c>
      <c r="X58" s="157"/>
    </row>
    <row r="59" spans="1:24" ht="22.5" customHeight="1">
      <c r="A59" s="146" t="s">
        <v>0</v>
      </c>
      <c r="B59" s="147"/>
      <c r="C59" s="24"/>
      <c r="D59" s="44">
        <f>SUM(D47)</f>
        <v>300000</v>
      </c>
      <c r="E59" s="1"/>
      <c r="F59" s="100"/>
      <c r="G59" s="100"/>
      <c r="H59" s="100"/>
      <c r="I59" s="101"/>
      <c r="J59" s="101"/>
      <c r="K59" s="101"/>
      <c r="L59" s="102"/>
      <c r="M59" s="104">
        <f>SUM(M47:M58)</f>
        <v>36000</v>
      </c>
      <c r="N59" s="104">
        <f>SUM(N47:N58)</f>
        <v>87600</v>
      </c>
      <c r="O59" s="67">
        <f t="shared" si="2"/>
        <v>123600</v>
      </c>
      <c r="P59" s="104">
        <f>SUM(P47:P58)</f>
        <v>87600</v>
      </c>
      <c r="Q59" s="104">
        <f>SUM(Q47:Q58)</f>
        <v>80300</v>
      </c>
      <c r="R59" s="104">
        <f>SUM(R47:R58)</f>
        <v>8500</v>
      </c>
      <c r="S59" s="102"/>
      <c r="T59" s="102"/>
      <c r="U59" s="10"/>
      <c r="V59" s="220">
        <f t="shared" si="3"/>
        <v>176400</v>
      </c>
      <c r="W59" s="62">
        <f t="shared" si="4"/>
        <v>300000</v>
      </c>
      <c r="X59" s="33"/>
    </row>
    <row r="60" spans="1:24" ht="15" customHeight="1">
      <c r="A60" s="151" t="s">
        <v>58</v>
      </c>
      <c r="B60" s="151" t="s">
        <v>63</v>
      </c>
      <c r="C60" s="183" t="s">
        <v>59</v>
      </c>
      <c r="D60" s="171">
        <v>184004.82</v>
      </c>
      <c r="E60" s="27" t="s">
        <v>41</v>
      </c>
      <c r="F60" s="100"/>
      <c r="G60" s="100"/>
      <c r="H60" s="100"/>
      <c r="I60" s="101"/>
      <c r="J60" s="101"/>
      <c r="K60" s="101"/>
      <c r="L60" s="102"/>
      <c r="M60" s="79">
        <v>10500</v>
      </c>
      <c r="N60" s="79">
        <v>9900</v>
      </c>
      <c r="O60" s="67">
        <f t="shared" si="2"/>
        <v>20400</v>
      </c>
      <c r="P60" s="79">
        <v>9900</v>
      </c>
      <c r="Q60" s="104"/>
      <c r="R60" s="104"/>
      <c r="S60" s="102"/>
      <c r="T60" s="102"/>
      <c r="U60" s="10"/>
      <c r="V60" s="220">
        <f t="shared" si="3"/>
        <v>9900</v>
      </c>
      <c r="W60" s="62">
        <f t="shared" si="4"/>
        <v>30300</v>
      </c>
      <c r="X60" s="157" t="s">
        <v>79</v>
      </c>
    </row>
    <row r="61" spans="1:24" ht="15" customHeight="1">
      <c r="A61" s="152"/>
      <c r="B61" s="152"/>
      <c r="C61" s="184"/>
      <c r="D61" s="172"/>
      <c r="E61" s="27" t="s">
        <v>62</v>
      </c>
      <c r="F61" s="100"/>
      <c r="G61" s="100"/>
      <c r="H61" s="100"/>
      <c r="I61" s="101"/>
      <c r="J61" s="101"/>
      <c r="K61" s="101"/>
      <c r="L61" s="102"/>
      <c r="M61" s="79">
        <v>9900</v>
      </c>
      <c r="N61" s="79">
        <v>9900</v>
      </c>
      <c r="O61" s="67">
        <f t="shared" si="2"/>
        <v>19800</v>
      </c>
      <c r="P61" s="79">
        <v>9900</v>
      </c>
      <c r="Q61" s="104"/>
      <c r="R61" s="104"/>
      <c r="S61" s="102"/>
      <c r="T61" s="102"/>
      <c r="U61" s="10"/>
      <c r="V61" s="220">
        <f t="shared" si="3"/>
        <v>9900</v>
      </c>
      <c r="W61" s="62">
        <f t="shared" si="4"/>
        <v>29700</v>
      </c>
      <c r="X61" s="157"/>
    </row>
    <row r="62" spans="1:24" ht="15" customHeight="1">
      <c r="A62" s="152"/>
      <c r="B62" s="152"/>
      <c r="C62" s="184"/>
      <c r="D62" s="172"/>
      <c r="E62" s="27" t="s">
        <v>34</v>
      </c>
      <c r="F62" s="100"/>
      <c r="G62" s="100"/>
      <c r="H62" s="100"/>
      <c r="I62" s="101"/>
      <c r="J62" s="101"/>
      <c r="K62" s="101"/>
      <c r="L62" s="102"/>
      <c r="M62" s="79">
        <v>9900</v>
      </c>
      <c r="N62" s="79">
        <v>9900</v>
      </c>
      <c r="O62" s="67">
        <f t="shared" si="2"/>
        <v>19800</v>
      </c>
      <c r="P62" s="79">
        <v>9900</v>
      </c>
      <c r="Q62" s="104"/>
      <c r="R62" s="104"/>
      <c r="S62" s="102"/>
      <c r="T62" s="102"/>
      <c r="U62" s="10"/>
      <c r="V62" s="220">
        <f t="shared" si="3"/>
        <v>9900</v>
      </c>
      <c r="W62" s="62">
        <f t="shared" si="4"/>
        <v>29700</v>
      </c>
      <c r="X62" s="157"/>
    </row>
    <row r="63" spans="1:24" ht="15" customHeight="1">
      <c r="A63" s="152"/>
      <c r="B63" s="152"/>
      <c r="C63" s="185"/>
      <c r="D63" s="173"/>
      <c r="E63" s="27" t="s">
        <v>43</v>
      </c>
      <c r="F63" s="100"/>
      <c r="G63" s="100"/>
      <c r="H63" s="100"/>
      <c r="I63" s="101"/>
      <c r="J63" s="101"/>
      <c r="K63" s="101"/>
      <c r="L63" s="102"/>
      <c r="M63" s="79">
        <v>9900</v>
      </c>
      <c r="N63" s="79">
        <v>9900</v>
      </c>
      <c r="O63" s="67">
        <f t="shared" si="2"/>
        <v>19800</v>
      </c>
      <c r="P63" s="79">
        <v>9900</v>
      </c>
      <c r="Q63" s="104"/>
      <c r="R63" s="104"/>
      <c r="S63" s="102"/>
      <c r="T63" s="102"/>
      <c r="U63" s="10"/>
      <c r="V63" s="220">
        <f t="shared" si="3"/>
        <v>9900</v>
      </c>
      <c r="W63" s="62">
        <f t="shared" si="4"/>
        <v>29700</v>
      </c>
      <c r="X63" s="157"/>
    </row>
    <row r="64" spans="1:24" ht="15" customHeight="1">
      <c r="A64" s="152"/>
      <c r="B64" s="152"/>
      <c r="C64" s="183" t="s">
        <v>60</v>
      </c>
      <c r="D64" s="171">
        <v>152995.18</v>
      </c>
      <c r="E64" s="27" t="s">
        <v>36</v>
      </c>
      <c r="F64" s="100"/>
      <c r="G64" s="100"/>
      <c r="H64" s="100"/>
      <c r="I64" s="101"/>
      <c r="J64" s="101"/>
      <c r="K64" s="101"/>
      <c r="L64" s="102"/>
      <c r="M64" s="79">
        <v>9900</v>
      </c>
      <c r="N64" s="79">
        <v>9900</v>
      </c>
      <c r="O64" s="67">
        <f t="shared" si="2"/>
        <v>19800</v>
      </c>
      <c r="P64" s="79">
        <v>9900</v>
      </c>
      <c r="Q64" s="104"/>
      <c r="R64" s="104"/>
      <c r="S64" s="102"/>
      <c r="T64" s="102"/>
      <c r="U64" s="10"/>
      <c r="V64" s="220">
        <f t="shared" si="3"/>
        <v>9900</v>
      </c>
      <c r="W64" s="62">
        <f t="shared" si="4"/>
        <v>29700</v>
      </c>
      <c r="X64" s="157"/>
    </row>
    <row r="65" spans="1:24" ht="15" customHeight="1">
      <c r="A65" s="152"/>
      <c r="B65" s="152"/>
      <c r="C65" s="184"/>
      <c r="D65" s="172"/>
      <c r="E65" s="27" t="s">
        <v>35</v>
      </c>
      <c r="F65" s="100"/>
      <c r="G65" s="100"/>
      <c r="H65" s="100"/>
      <c r="I65" s="101"/>
      <c r="J65" s="101"/>
      <c r="K65" s="101"/>
      <c r="L65" s="102">
        <v>10000</v>
      </c>
      <c r="M65" s="79">
        <v>9900</v>
      </c>
      <c r="N65" s="79">
        <v>9900</v>
      </c>
      <c r="O65" s="67">
        <f t="shared" si="2"/>
        <v>29800</v>
      </c>
      <c r="P65" s="79">
        <v>9900</v>
      </c>
      <c r="Q65" s="104"/>
      <c r="R65" s="104"/>
      <c r="S65" s="102"/>
      <c r="T65" s="102"/>
      <c r="U65" s="10"/>
      <c r="V65" s="220">
        <f t="shared" si="3"/>
        <v>9900</v>
      </c>
      <c r="W65" s="62">
        <f t="shared" si="4"/>
        <v>39700</v>
      </c>
      <c r="X65" s="157"/>
    </row>
    <row r="66" spans="1:24" ht="15" customHeight="1">
      <c r="A66" s="152"/>
      <c r="B66" s="152"/>
      <c r="C66" s="184"/>
      <c r="D66" s="172"/>
      <c r="E66" s="27" t="s">
        <v>44</v>
      </c>
      <c r="F66" s="100"/>
      <c r="G66" s="100"/>
      <c r="H66" s="100"/>
      <c r="I66" s="101"/>
      <c r="J66" s="101"/>
      <c r="K66" s="101"/>
      <c r="L66" s="102"/>
      <c r="M66" s="79">
        <v>9900</v>
      </c>
      <c r="N66" s="79">
        <v>9900</v>
      </c>
      <c r="O66" s="67">
        <f t="shared" si="2"/>
        <v>19800</v>
      </c>
      <c r="P66" s="79">
        <v>9900</v>
      </c>
      <c r="Q66" s="104"/>
      <c r="R66" s="104"/>
      <c r="S66" s="102"/>
      <c r="T66" s="102"/>
      <c r="U66" s="10"/>
      <c r="V66" s="220">
        <f t="shared" si="3"/>
        <v>9900</v>
      </c>
      <c r="W66" s="62">
        <f t="shared" si="4"/>
        <v>29700</v>
      </c>
      <c r="X66" s="157"/>
    </row>
    <row r="67" spans="1:24" ht="15" customHeight="1">
      <c r="A67" s="152"/>
      <c r="B67" s="152"/>
      <c r="C67" s="185"/>
      <c r="D67" s="173"/>
      <c r="E67" s="27" t="s">
        <v>45</v>
      </c>
      <c r="F67" s="100"/>
      <c r="G67" s="100"/>
      <c r="H67" s="100"/>
      <c r="I67" s="101"/>
      <c r="J67" s="101"/>
      <c r="K67" s="101"/>
      <c r="L67" s="102">
        <v>10000</v>
      </c>
      <c r="M67" s="79">
        <v>9900</v>
      </c>
      <c r="N67" s="79">
        <v>9900</v>
      </c>
      <c r="O67" s="67">
        <f t="shared" si="2"/>
        <v>29800</v>
      </c>
      <c r="P67" s="79">
        <v>9900</v>
      </c>
      <c r="Q67" s="104"/>
      <c r="R67" s="104"/>
      <c r="S67" s="102"/>
      <c r="T67" s="102"/>
      <c r="U67" s="10"/>
      <c r="V67" s="220">
        <f t="shared" si="3"/>
        <v>9900</v>
      </c>
      <c r="W67" s="62">
        <f t="shared" si="4"/>
        <v>39700</v>
      </c>
      <c r="X67" s="157"/>
    </row>
    <row r="68" spans="1:24" ht="15" customHeight="1">
      <c r="A68" s="152"/>
      <c r="B68" s="152"/>
      <c r="C68" s="183" t="s">
        <v>61</v>
      </c>
      <c r="D68" s="171">
        <v>50000</v>
      </c>
      <c r="E68" s="27" t="s">
        <v>37</v>
      </c>
      <c r="F68" s="100"/>
      <c r="G68" s="100"/>
      <c r="H68" s="100"/>
      <c r="I68" s="101"/>
      <c r="J68" s="101"/>
      <c r="K68" s="101"/>
      <c r="L68" s="102"/>
      <c r="M68" s="79">
        <v>9900</v>
      </c>
      <c r="N68" s="79">
        <v>9900</v>
      </c>
      <c r="O68" s="67">
        <f t="shared" si="2"/>
        <v>19800</v>
      </c>
      <c r="P68" s="79">
        <v>9900</v>
      </c>
      <c r="Q68" s="104"/>
      <c r="R68" s="104"/>
      <c r="S68" s="102"/>
      <c r="T68" s="102"/>
      <c r="U68" s="10"/>
      <c r="V68" s="220">
        <f t="shared" si="3"/>
        <v>9900</v>
      </c>
      <c r="W68" s="62">
        <f t="shared" si="4"/>
        <v>29700</v>
      </c>
      <c r="X68" s="157"/>
    </row>
    <row r="69" spans="1:24" ht="15" customHeight="1">
      <c r="A69" s="152"/>
      <c r="B69" s="152"/>
      <c r="C69" s="184"/>
      <c r="D69" s="172"/>
      <c r="E69" s="27" t="s">
        <v>46</v>
      </c>
      <c r="F69" s="100"/>
      <c r="G69" s="100"/>
      <c r="H69" s="100"/>
      <c r="I69" s="101"/>
      <c r="J69" s="101"/>
      <c r="K69" s="101"/>
      <c r="L69" s="102">
        <v>10000</v>
      </c>
      <c r="M69" s="79">
        <v>9900</v>
      </c>
      <c r="N69" s="79">
        <v>9900</v>
      </c>
      <c r="O69" s="67">
        <f aca="true" t="shared" si="12" ref="O69:O98">SUM(F69:N69)</f>
        <v>29800</v>
      </c>
      <c r="P69" s="79">
        <v>9900</v>
      </c>
      <c r="Q69" s="104"/>
      <c r="R69" s="104"/>
      <c r="S69" s="102"/>
      <c r="T69" s="102"/>
      <c r="U69" s="10"/>
      <c r="V69" s="220">
        <f aca="true" t="shared" si="13" ref="V69:V98">SUM(P69:U69)</f>
        <v>9900</v>
      </c>
      <c r="W69" s="62">
        <f aca="true" t="shared" si="14" ref="W69:W98">O69+V69</f>
        <v>39700</v>
      </c>
      <c r="X69" s="157"/>
    </row>
    <row r="70" spans="1:24" ht="15" customHeight="1">
      <c r="A70" s="152"/>
      <c r="B70" s="152"/>
      <c r="C70" s="184"/>
      <c r="D70" s="172"/>
      <c r="E70" s="27" t="s">
        <v>38</v>
      </c>
      <c r="F70" s="100"/>
      <c r="G70" s="100"/>
      <c r="H70" s="100"/>
      <c r="I70" s="101"/>
      <c r="J70" s="101"/>
      <c r="K70" s="101"/>
      <c r="L70" s="102"/>
      <c r="M70" s="79">
        <v>9900</v>
      </c>
      <c r="N70" s="79">
        <v>9900</v>
      </c>
      <c r="O70" s="67">
        <f t="shared" si="12"/>
        <v>19800</v>
      </c>
      <c r="P70" s="79">
        <v>9900</v>
      </c>
      <c r="Q70" s="104"/>
      <c r="R70" s="104"/>
      <c r="S70" s="102"/>
      <c r="T70" s="102"/>
      <c r="U70" s="10"/>
      <c r="V70" s="220">
        <f t="shared" si="13"/>
        <v>9900</v>
      </c>
      <c r="W70" s="62">
        <f t="shared" si="14"/>
        <v>29700</v>
      </c>
      <c r="X70" s="157"/>
    </row>
    <row r="71" spans="1:24" ht="15" customHeight="1">
      <c r="A71" s="182"/>
      <c r="B71" s="182"/>
      <c r="C71" s="185"/>
      <c r="D71" s="173"/>
      <c r="E71" s="27" t="s">
        <v>47</v>
      </c>
      <c r="F71" s="100"/>
      <c r="G71" s="100"/>
      <c r="H71" s="100"/>
      <c r="I71" s="101"/>
      <c r="J71" s="101"/>
      <c r="K71" s="101"/>
      <c r="L71" s="102"/>
      <c r="M71" s="79">
        <v>9900</v>
      </c>
      <c r="N71" s="79">
        <v>9900</v>
      </c>
      <c r="O71" s="67">
        <f t="shared" si="12"/>
        <v>19800</v>
      </c>
      <c r="P71" s="79">
        <v>9900</v>
      </c>
      <c r="Q71" s="104"/>
      <c r="R71" s="104"/>
      <c r="S71" s="102"/>
      <c r="T71" s="102"/>
      <c r="U71" s="10"/>
      <c r="V71" s="220">
        <f t="shared" si="13"/>
        <v>9900</v>
      </c>
      <c r="W71" s="62">
        <f t="shared" si="14"/>
        <v>29700</v>
      </c>
      <c r="X71" s="157"/>
    </row>
    <row r="72" spans="1:24" ht="16.5" customHeight="1">
      <c r="A72" s="146" t="s">
        <v>0</v>
      </c>
      <c r="B72" s="147"/>
      <c r="C72" s="24"/>
      <c r="D72" s="45">
        <f>SUM(D60:D71)</f>
        <v>387000</v>
      </c>
      <c r="E72" s="1"/>
      <c r="F72" s="100"/>
      <c r="G72" s="100"/>
      <c r="H72" s="100"/>
      <c r="I72" s="101"/>
      <c r="J72" s="101"/>
      <c r="K72" s="101"/>
      <c r="L72" s="104">
        <f>SUM(L60:L71)</f>
        <v>30000</v>
      </c>
      <c r="M72" s="104">
        <f>SUM(M60:M71)</f>
        <v>119400</v>
      </c>
      <c r="N72" s="104">
        <f>SUM(N60:N71)</f>
        <v>118800</v>
      </c>
      <c r="O72" s="67">
        <f t="shared" si="12"/>
        <v>268200</v>
      </c>
      <c r="P72" s="104">
        <f>SUM(P60:P71)</f>
        <v>118800</v>
      </c>
      <c r="Q72" s="104"/>
      <c r="R72" s="104"/>
      <c r="S72" s="102"/>
      <c r="T72" s="102"/>
      <c r="U72" s="10"/>
      <c r="V72" s="220">
        <f t="shared" si="13"/>
        <v>118800</v>
      </c>
      <c r="W72" s="62">
        <f t="shared" si="14"/>
        <v>387000</v>
      </c>
      <c r="X72" s="2"/>
    </row>
    <row r="73" spans="1:24" ht="21" customHeight="1">
      <c r="A73" s="161" t="s">
        <v>72</v>
      </c>
      <c r="B73" s="149" t="s">
        <v>64</v>
      </c>
      <c r="C73" s="188" t="s">
        <v>71</v>
      </c>
      <c r="D73" s="191">
        <v>220000</v>
      </c>
      <c r="E73" s="27" t="s">
        <v>41</v>
      </c>
      <c r="F73" s="100"/>
      <c r="G73" s="100"/>
      <c r="H73" s="100"/>
      <c r="I73" s="101"/>
      <c r="J73" s="101"/>
      <c r="K73" s="101"/>
      <c r="L73" s="102"/>
      <c r="M73" s="102"/>
      <c r="N73" s="102">
        <v>6000</v>
      </c>
      <c r="O73" s="67">
        <f t="shared" si="12"/>
        <v>6000</v>
      </c>
      <c r="P73" s="102">
        <v>6000</v>
      </c>
      <c r="Q73" s="102">
        <v>6000</v>
      </c>
      <c r="R73" s="102"/>
      <c r="S73" s="102"/>
      <c r="T73" s="102"/>
      <c r="U73" s="10"/>
      <c r="V73" s="220">
        <f t="shared" si="13"/>
        <v>12000</v>
      </c>
      <c r="W73" s="62">
        <f t="shared" si="14"/>
        <v>18000</v>
      </c>
      <c r="X73" s="157" t="s">
        <v>79</v>
      </c>
    </row>
    <row r="74" spans="1:24" ht="30">
      <c r="A74" s="162"/>
      <c r="B74" s="153"/>
      <c r="C74" s="189"/>
      <c r="D74" s="192"/>
      <c r="E74" s="27" t="s">
        <v>42</v>
      </c>
      <c r="F74" s="100"/>
      <c r="G74" s="100"/>
      <c r="H74" s="100"/>
      <c r="I74" s="101"/>
      <c r="J74" s="101"/>
      <c r="K74" s="101"/>
      <c r="L74" s="102"/>
      <c r="M74" s="102"/>
      <c r="N74" s="102">
        <v>6000</v>
      </c>
      <c r="O74" s="67">
        <f t="shared" si="12"/>
        <v>6000</v>
      </c>
      <c r="P74" s="102">
        <v>6000</v>
      </c>
      <c r="Q74" s="102">
        <v>6000</v>
      </c>
      <c r="R74" s="102"/>
      <c r="S74" s="102"/>
      <c r="T74" s="102"/>
      <c r="U74" s="10"/>
      <c r="V74" s="220">
        <f t="shared" si="13"/>
        <v>12000</v>
      </c>
      <c r="W74" s="62">
        <f t="shared" si="14"/>
        <v>18000</v>
      </c>
      <c r="X74" s="157"/>
    </row>
    <row r="75" spans="1:24" ht="15">
      <c r="A75" s="162"/>
      <c r="B75" s="153"/>
      <c r="C75" s="189"/>
      <c r="D75" s="192"/>
      <c r="E75" s="27" t="s">
        <v>34</v>
      </c>
      <c r="F75" s="100"/>
      <c r="G75" s="100"/>
      <c r="H75" s="100"/>
      <c r="I75" s="101"/>
      <c r="J75" s="101"/>
      <c r="K75" s="101"/>
      <c r="L75" s="102"/>
      <c r="M75" s="102"/>
      <c r="N75" s="102">
        <v>6000</v>
      </c>
      <c r="O75" s="67">
        <f t="shared" si="12"/>
        <v>6000</v>
      </c>
      <c r="P75" s="102">
        <v>6000</v>
      </c>
      <c r="Q75" s="102">
        <v>6000</v>
      </c>
      <c r="R75" s="102"/>
      <c r="S75" s="102"/>
      <c r="T75" s="102"/>
      <c r="U75" s="10"/>
      <c r="V75" s="220">
        <f t="shared" si="13"/>
        <v>12000</v>
      </c>
      <c r="W75" s="62">
        <f t="shared" si="14"/>
        <v>18000</v>
      </c>
      <c r="X75" s="157"/>
    </row>
    <row r="76" spans="1:24" ht="15">
      <c r="A76" s="162"/>
      <c r="B76" s="153"/>
      <c r="C76" s="189"/>
      <c r="D76" s="192"/>
      <c r="E76" s="27" t="s">
        <v>43</v>
      </c>
      <c r="F76" s="100"/>
      <c r="G76" s="100"/>
      <c r="H76" s="100"/>
      <c r="I76" s="101"/>
      <c r="J76" s="101"/>
      <c r="K76" s="101"/>
      <c r="L76" s="102"/>
      <c r="M76" s="102"/>
      <c r="N76" s="102">
        <v>6000</v>
      </c>
      <c r="O76" s="67">
        <f t="shared" si="12"/>
        <v>6000</v>
      </c>
      <c r="P76" s="102">
        <v>6000</v>
      </c>
      <c r="Q76" s="102">
        <v>6000</v>
      </c>
      <c r="R76" s="102"/>
      <c r="S76" s="102"/>
      <c r="T76" s="102"/>
      <c r="U76" s="10"/>
      <c r="V76" s="220">
        <f t="shared" si="13"/>
        <v>12000</v>
      </c>
      <c r="W76" s="62">
        <f t="shared" si="14"/>
        <v>18000</v>
      </c>
      <c r="X76" s="157"/>
    </row>
    <row r="77" spans="1:24" ht="15">
      <c r="A77" s="162"/>
      <c r="B77" s="153"/>
      <c r="C77" s="189"/>
      <c r="D77" s="192"/>
      <c r="E77" s="27" t="s">
        <v>36</v>
      </c>
      <c r="F77" s="100"/>
      <c r="G77" s="100"/>
      <c r="H77" s="100"/>
      <c r="I77" s="101"/>
      <c r="J77" s="101"/>
      <c r="K77" s="101"/>
      <c r="L77" s="102"/>
      <c r="M77" s="102"/>
      <c r="N77" s="102">
        <v>6000</v>
      </c>
      <c r="O77" s="67">
        <f t="shared" si="12"/>
        <v>6000</v>
      </c>
      <c r="P77" s="102">
        <v>6000</v>
      </c>
      <c r="Q77" s="102">
        <v>6000</v>
      </c>
      <c r="R77" s="102"/>
      <c r="S77" s="102"/>
      <c r="T77" s="102"/>
      <c r="U77" s="10"/>
      <c r="V77" s="220">
        <f t="shared" si="13"/>
        <v>12000</v>
      </c>
      <c r="W77" s="62">
        <f t="shared" si="14"/>
        <v>18000</v>
      </c>
      <c r="X77" s="157"/>
    </row>
    <row r="78" spans="1:24" ht="15">
      <c r="A78" s="162"/>
      <c r="B78" s="153"/>
      <c r="C78" s="189"/>
      <c r="D78" s="192"/>
      <c r="E78" s="27" t="s">
        <v>35</v>
      </c>
      <c r="F78" s="100"/>
      <c r="G78" s="100"/>
      <c r="H78" s="100"/>
      <c r="I78" s="101"/>
      <c r="J78" s="101"/>
      <c r="K78" s="101"/>
      <c r="L78" s="102"/>
      <c r="M78" s="102"/>
      <c r="N78" s="102">
        <v>6000</v>
      </c>
      <c r="O78" s="67">
        <f t="shared" si="12"/>
        <v>6000</v>
      </c>
      <c r="P78" s="102">
        <v>6000</v>
      </c>
      <c r="Q78" s="102">
        <v>6000</v>
      </c>
      <c r="R78" s="102"/>
      <c r="S78" s="102"/>
      <c r="T78" s="102"/>
      <c r="U78" s="10"/>
      <c r="V78" s="220">
        <f t="shared" si="13"/>
        <v>12000</v>
      </c>
      <c r="W78" s="62">
        <f t="shared" si="14"/>
        <v>18000</v>
      </c>
      <c r="X78" s="157"/>
    </row>
    <row r="79" spans="1:24" ht="15">
      <c r="A79" s="162"/>
      <c r="B79" s="153"/>
      <c r="C79" s="189"/>
      <c r="D79" s="192"/>
      <c r="E79" s="27" t="s">
        <v>44</v>
      </c>
      <c r="F79" s="100"/>
      <c r="G79" s="100"/>
      <c r="H79" s="100"/>
      <c r="I79" s="101"/>
      <c r="J79" s="101"/>
      <c r="K79" s="101"/>
      <c r="L79" s="102"/>
      <c r="M79" s="102"/>
      <c r="N79" s="102">
        <v>6000</v>
      </c>
      <c r="O79" s="67">
        <f t="shared" si="12"/>
        <v>6000</v>
      </c>
      <c r="P79" s="102">
        <v>6000</v>
      </c>
      <c r="Q79" s="102">
        <v>6000</v>
      </c>
      <c r="R79" s="102"/>
      <c r="S79" s="102"/>
      <c r="T79" s="102"/>
      <c r="U79" s="10"/>
      <c r="V79" s="220">
        <f t="shared" si="13"/>
        <v>12000</v>
      </c>
      <c r="W79" s="62">
        <f t="shared" si="14"/>
        <v>18000</v>
      </c>
      <c r="X79" s="157"/>
    </row>
    <row r="80" spans="1:24" ht="15">
      <c r="A80" s="162"/>
      <c r="B80" s="153"/>
      <c r="C80" s="189"/>
      <c r="D80" s="192"/>
      <c r="E80" s="27" t="s">
        <v>45</v>
      </c>
      <c r="F80" s="100"/>
      <c r="G80" s="100"/>
      <c r="H80" s="100"/>
      <c r="I80" s="101"/>
      <c r="J80" s="101"/>
      <c r="K80" s="101"/>
      <c r="L80" s="102"/>
      <c r="M80" s="102"/>
      <c r="N80" s="102">
        <v>6000</v>
      </c>
      <c r="O80" s="67">
        <f t="shared" si="12"/>
        <v>6000</v>
      </c>
      <c r="P80" s="102">
        <v>6000</v>
      </c>
      <c r="Q80" s="102">
        <v>6000</v>
      </c>
      <c r="R80" s="102"/>
      <c r="S80" s="102"/>
      <c r="T80" s="102"/>
      <c r="U80" s="10"/>
      <c r="V80" s="220">
        <f t="shared" si="13"/>
        <v>12000</v>
      </c>
      <c r="W80" s="62">
        <f t="shared" si="14"/>
        <v>18000</v>
      </c>
      <c r="X80" s="157"/>
    </row>
    <row r="81" spans="1:24" ht="15">
      <c r="A81" s="162"/>
      <c r="B81" s="153"/>
      <c r="C81" s="189"/>
      <c r="D81" s="192"/>
      <c r="E81" s="27" t="s">
        <v>37</v>
      </c>
      <c r="F81" s="100"/>
      <c r="G81" s="100"/>
      <c r="H81" s="100"/>
      <c r="I81" s="101"/>
      <c r="J81" s="101"/>
      <c r="K81" s="101"/>
      <c r="L81" s="102"/>
      <c r="M81" s="102">
        <v>2000</v>
      </c>
      <c r="N81" s="102">
        <v>6000</v>
      </c>
      <c r="O81" s="67">
        <f t="shared" si="12"/>
        <v>8000</v>
      </c>
      <c r="P81" s="102">
        <v>6000</v>
      </c>
      <c r="Q81" s="102">
        <v>6000</v>
      </c>
      <c r="R81" s="102"/>
      <c r="S81" s="102"/>
      <c r="T81" s="102"/>
      <c r="U81" s="10"/>
      <c r="V81" s="220">
        <f t="shared" si="13"/>
        <v>12000</v>
      </c>
      <c r="W81" s="62">
        <f t="shared" si="14"/>
        <v>20000</v>
      </c>
      <c r="X81" s="157"/>
    </row>
    <row r="82" spans="1:24" ht="15">
      <c r="A82" s="162"/>
      <c r="B82" s="153"/>
      <c r="C82" s="189"/>
      <c r="D82" s="192"/>
      <c r="E82" s="27" t="s">
        <v>46</v>
      </c>
      <c r="F82" s="100"/>
      <c r="G82" s="100"/>
      <c r="H82" s="100"/>
      <c r="I82" s="101"/>
      <c r="J82" s="101"/>
      <c r="K82" s="101"/>
      <c r="L82" s="102"/>
      <c r="M82" s="102">
        <v>2000</v>
      </c>
      <c r="N82" s="102">
        <v>6000</v>
      </c>
      <c r="O82" s="67">
        <f t="shared" si="12"/>
        <v>8000</v>
      </c>
      <c r="P82" s="102">
        <v>6000</v>
      </c>
      <c r="Q82" s="102">
        <v>6000</v>
      </c>
      <c r="R82" s="102"/>
      <c r="S82" s="102"/>
      <c r="T82" s="102"/>
      <c r="U82" s="10"/>
      <c r="V82" s="220">
        <f t="shared" si="13"/>
        <v>12000</v>
      </c>
      <c r="W82" s="62">
        <f t="shared" si="14"/>
        <v>20000</v>
      </c>
      <c r="X82" s="157"/>
    </row>
    <row r="83" spans="1:24" ht="15">
      <c r="A83" s="162"/>
      <c r="B83" s="153"/>
      <c r="C83" s="189"/>
      <c r="D83" s="192"/>
      <c r="E83" s="27" t="s">
        <v>38</v>
      </c>
      <c r="F83" s="100"/>
      <c r="G83" s="100"/>
      <c r="H83" s="100"/>
      <c r="I83" s="101"/>
      <c r="J83" s="101"/>
      <c r="K83" s="101"/>
      <c r="L83" s="102"/>
      <c r="M83" s="102">
        <v>2000</v>
      </c>
      <c r="N83" s="102">
        <v>6000</v>
      </c>
      <c r="O83" s="67">
        <f t="shared" si="12"/>
        <v>8000</v>
      </c>
      <c r="P83" s="102">
        <v>6000</v>
      </c>
      <c r="Q83" s="102">
        <v>8000</v>
      </c>
      <c r="R83" s="102"/>
      <c r="S83" s="102"/>
      <c r="T83" s="102"/>
      <c r="U83" s="10"/>
      <c r="V83" s="220">
        <f t="shared" si="13"/>
        <v>14000</v>
      </c>
      <c r="W83" s="62">
        <f t="shared" si="14"/>
        <v>22000</v>
      </c>
      <c r="X83" s="157"/>
    </row>
    <row r="84" spans="1:24" ht="15">
      <c r="A84" s="163"/>
      <c r="B84" s="150"/>
      <c r="C84" s="190"/>
      <c r="D84" s="193"/>
      <c r="E84" s="27" t="s">
        <v>47</v>
      </c>
      <c r="F84" s="100"/>
      <c r="G84" s="100"/>
      <c r="H84" s="100"/>
      <c r="I84" s="101"/>
      <c r="J84" s="101"/>
      <c r="K84" s="101"/>
      <c r="L84" s="102"/>
      <c r="M84" s="102">
        <v>2000</v>
      </c>
      <c r="N84" s="102">
        <v>6000</v>
      </c>
      <c r="O84" s="67">
        <f t="shared" si="12"/>
        <v>8000</v>
      </c>
      <c r="P84" s="102">
        <v>6000</v>
      </c>
      <c r="Q84" s="102"/>
      <c r="R84" s="102"/>
      <c r="S84" s="102"/>
      <c r="T84" s="102"/>
      <c r="U84" s="10"/>
      <c r="V84" s="220">
        <f t="shared" si="13"/>
        <v>6000</v>
      </c>
      <c r="W84" s="62">
        <f t="shared" si="14"/>
        <v>14000</v>
      </c>
      <c r="X84" s="157"/>
    </row>
    <row r="85" spans="1:24" ht="15">
      <c r="A85" s="146" t="s">
        <v>0</v>
      </c>
      <c r="B85" s="147"/>
      <c r="C85" s="24"/>
      <c r="D85" s="44">
        <f>SUM(D73)</f>
        <v>220000</v>
      </c>
      <c r="E85" s="1"/>
      <c r="F85" s="100"/>
      <c r="G85" s="100"/>
      <c r="H85" s="100"/>
      <c r="I85" s="101"/>
      <c r="J85" s="101"/>
      <c r="K85" s="101"/>
      <c r="L85" s="102"/>
      <c r="M85" s="104">
        <f>SUM(M81:M84)</f>
        <v>8000</v>
      </c>
      <c r="N85" s="104">
        <f>SUM(N73:N84)</f>
        <v>72000</v>
      </c>
      <c r="O85" s="67">
        <f t="shared" si="12"/>
        <v>80000</v>
      </c>
      <c r="P85" s="104">
        <f>SUM(P73:P84)</f>
        <v>72000</v>
      </c>
      <c r="Q85" s="104">
        <f>SUM(Q73:Q84)</f>
        <v>68000</v>
      </c>
      <c r="R85" s="102"/>
      <c r="S85" s="102"/>
      <c r="T85" s="102"/>
      <c r="U85" s="10"/>
      <c r="V85" s="220">
        <f t="shared" si="13"/>
        <v>140000</v>
      </c>
      <c r="W85" s="62">
        <f t="shared" si="14"/>
        <v>220000</v>
      </c>
      <c r="X85" s="2"/>
    </row>
    <row r="86" spans="1:24" ht="20.25" customHeight="1">
      <c r="A86" s="214" t="s">
        <v>73</v>
      </c>
      <c r="B86" s="194" t="s">
        <v>74</v>
      </c>
      <c r="C86" s="194" t="s">
        <v>75</v>
      </c>
      <c r="D86" s="195">
        <v>200000</v>
      </c>
      <c r="E86" s="196" t="s">
        <v>41</v>
      </c>
      <c r="F86" s="197"/>
      <c r="G86" s="197"/>
      <c r="H86" s="197"/>
      <c r="I86" s="198"/>
      <c r="J86" s="199"/>
      <c r="K86" s="199"/>
      <c r="L86" s="200"/>
      <c r="M86" s="200"/>
      <c r="N86" s="200"/>
      <c r="O86" s="201">
        <f t="shared" si="12"/>
        <v>0</v>
      </c>
      <c r="P86" s="200">
        <v>6000</v>
      </c>
      <c r="Q86" s="200">
        <v>10500</v>
      </c>
      <c r="R86" s="200"/>
      <c r="S86" s="200"/>
      <c r="T86" s="200"/>
      <c r="U86" s="202"/>
      <c r="V86" s="220">
        <f t="shared" si="13"/>
        <v>16500</v>
      </c>
      <c r="W86" s="203">
        <f t="shared" si="14"/>
        <v>16500</v>
      </c>
      <c r="X86" s="204" t="s">
        <v>79</v>
      </c>
    </row>
    <row r="87" spans="1:24" ht="15">
      <c r="A87" s="215"/>
      <c r="B87" s="205"/>
      <c r="C87" s="205"/>
      <c r="D87" s="206"/>
      <c r="E87" s="196" t="s">
        <v>62</v>
      </c>
      <c r="F87" s="197"/>
      <c r="G87" s="197"/>
      <c r="H87" s="197"/>
      <c r="I87" s="198"/>
      <c r="J87" s="199"/>
      <c r="K87" s="199"/>
      <c r="L87" s="200"/>
      <c r="M87" s="200"/>
      <c r="N87" s="200"/>
      <c r="O87" s="201">
        <f t="shared" si="12"/>
        <v>0</v>
      </c>
      <c r="P87" s="200">
        <v>6000</v>
      </c>
      <c r="Q87" s="200">
        <v>10500</v>
      </c>
      <c r="R87" s="200"/>
      <c r="S87" s="200"/>
      <c r="T87" s="200"/>
      <c r="U87" s="202"/>
      <c r="V87" s="220">
        <f t="shared" si="13"/>
        <v>16500</v>
      </c>
      <c r="W87" s="203">
        <f t="shared" si="14"/>
        <v>16500</v>
      </c>
      <c r="X87" s="204"/>
    </row>
    <row r="88" spans="1:24" ht="15">
      <c r="A88" s="215"/>
      <c r="B88" s="205"/>
      <c r="C88" s="205"/>
      <c r="D88" s="206"/>
      <c r="E88" s="196" t="s">
        <v>34</v>
      </c>
      <c r="F88" s="197"/>
      <c r="G88" s="197"/>
      <c r="H88" s="197"/>
      <c r="I88" s="198"/>
      <c r="J88" s="199"/>
      <c r="K88" s="199"/>
      <c r="L88" s="200"/>
      <c r="M88" s="200"/>
      <c r="N88" s="200"/>
      <c r="O88" s="201">
        <f t="shared" si="12"/>
        <v>0</v>
      </c>
      <c r="P88" s="200">
        <v>6000</v>
      </c>
      <c r="Q88" s="200">
        <v>10500</v>
      </c>
      <c r="R88" s="200"/>
      <c r="S88" s="200"/>
      <c r="T88" s="200"/>
      <c r="U88" s="202"/>
      <c r="V88" s="220">
        <f t="shared" si="13"/>
        <v>16500</v>
      </c>
      <c r="W88" s="203">
        <f t="shared" si="14"/>
        <v>16500</v>
      </c>
      <c r="X88" s="204"/>
    </row>
    <row r="89" spans="1:24" ht="15">
      <c r="A89" s="215"/>
      <c r="B89" s="205"/>
      <c r="C89" s="205"/>
      <c r="D89" s="206"/>
      <c r="E89" s="196" t="s">
        <v>43</v>
      </c>
      <c r="F89" s="197"/>
      <c r="G89" s="197"/>
      <c r="H89" s="197"/>
      <c r="I89" s="198"/>
      <c r="J89" s="199"/>
      <c r="K89" s="199"/>
      <c r="L89" s="200"/>
      <c r="M89" s="200"/>
      <c r="N89" s="200"/>
      <c r="O89" s="201">
        <f t="shared" si="12"/>
        <v>0</v>
      </c>
      <c r="P89" s="200">
        <v>6000</v>
      </c>
      <c r="Q89" s="200">
        <v>10500</v>
      </c>
      <c r="R89" s="200"/>
      <c r="S89" s="200"/>
      <c r="T89" s="200"/>
      <c r="U89" s="202"/>
      <c r="V89" s="220">
        <f t="shared" si="13"/>
        <v>16500</v>
      </c>
      <c r="W89" s="203">
        <f t="shared" si="14"/>
        <v>16500</v>
      </c>
      <c r="X89" s="204"/>
    </row>
    <row r="90" spans="1:24" ht="15">
      <c r="A90" s="215"/>
      <c r="B90" s="205"/>
      <c r="C90" s="205"/>
      <c r="D90" s="206"/>
      <c r="E90" s="196" t="s">
        <v>36</v>
      </c>
      <c r="F90" s="197"/>
      <c r="G90" s="197"/>
      <c r="H90" s="197"/>
      <c r="I90" s="198"/>
      <c r="J90" s="199"/>
      <c r="K90" s="199"/>
      <c r="L90" s="200"/>
      <c r="M90" s="200"/>
      <c r="N90" s="200"/>
      <c r="O90" s="201">
        <f t="shared" si="12"/>
        <v>0</v>
      </c>
      <c r="P90" s="200">
        <v>6000</v>
      </c>
      <c r="Q90" s="200">
        <v>10500</v>
      </c>
      <c r="R90" s="200"/>
      <c r="S90" s="200"/>
      <c r="T90" s="200"/>
      <c r="U90" s="202"/>
      <c r="V90" s="220">
        <f t="shared" si="13"/>
        <v>16500</v>
      </c>
      <c r="W90" s="203">
        <f t="shared" si="14"/>
        <v>16500</v>
      </c>
      <c r="X90" s="204"/>
    </row>
    <row r="91" spans="1:24" ht="15">
      <c r="A91" s="215"/>
      <c r="B91" s="205"/>
      <c r="C91" s="205"/>
      <c r="D91" s="206"/>
      <c r="E91" s="196" t="s">
        <v>35</v>
      </c>
      <c r="F91" s="197"/>
      <c r="G91" s="197"/>
      <c r="H91" s="197"/>
      <c r="I91" s="198"/>
      <c r="J91" s="199"/>
      <c r="K91" s="199"/>
      <c r="L91" s="200"/>
      <c r="M91" s="200"/>
      <c r="N91" s="200"/>
      <c r="O91" s="201">
        <f t="shared" si="12"/>
        <v>0</v>
      </c>
      <c r="P91" s="200">
        <v>6000</v>
      </c>
      <c r="Q91" s="200">
        <v>10500</v>
      </c>
      <c r="R91" s="200"/>
      <c r="S91" s="200"/>
      <c r="T91" s="200"/>
      <c r="U91" s="202"/>
      <c r="V91" s="220">
        <f t="shared" si="13"/>
        <v>16500</v>
      </c>
      <c r="W91" s="203">
        <f t="shared" si="14"/>
        <v>16500</v>
      </c>
      <c r="X91" s="204"/>
    </row>
    <row r="92" spans="1:24" ht="15">
      <c r="A92" s="215"/>
      <c r="B92" s="205"/>
      <c r="C92" s="205"/>
      <c r="D92" s="206"/>
      <c r="E92" s="196" t="s">
        <v>44</v>
      </c>
      <c r="F92" s="197"/>
      <c r="G92" s="197"/>
      <c r="H92" s="197"/>
      <c r="I92" s="198"/>
      <c r="J92" s="199"/>
      <c r="K92" s="199"/>
      <c r="L92" s="200"/>
      <c r="M92" s="200"/>
      <c r="N92" s="200"/>
      <c r="O92" s="201">
        <f t="shared" si="12"/>
        <v>0</v>
      </c>
      <c r="P92" s="200">
        <v>6000</v>
      </c>
      <c r="Q92" s="200">
        <v>10500</v>
      </c>
      <c r="R92" s="200"/>
      <c r="S92" s="200"/>
      <c r="T92" s="200"/>
      <c r="U92" s="202"/>
      <c r="V92" s="220">
        <f t="shared" si="13"/>
        <v>16500</v>
      </c>
      <c r="W92" s="203">
        <f t="shared" si="14"/>
        <v>16500</v>
      </c>
      <c r="X92" s="204"/>
    </row>
    <row r="93" spans="1:24" ht="15">
      <c r="A93" s="215"/>
      <c r="B93" s="205"/>
      <c r="C93" s="205"/>
      <c r="D93" s="206"/>
      <c r="E93" s="196" t="s">
        <v>45</v>
      </c>
      <c r="F93" s="197"/>
      <c r="G93" s="197"/>
      <c r="H93" s="197"/>
      <c r="I93" s="198"/>
      <c r="J93" s="199"/>
      <c r="K93" s="199"/>
      <c r="L93" s="200"/>
      <c r="M93" s="200"/>
      <c r="N93" s="200"/>
      <c r="O93" s="201">
        <f t="shared" si="12"/>
        <v>0</v>
      </c>
      <c r="P93" s="200">
        <v>6000</v>
      </c>
      <c r="Q93" s="200">
        <v>10500</v>
      </c>
      <c r="R93" s="200"/>
      <c r="S93" s="200"/>
      <c r="T93" s="200"/>
      <c r="U93" s="202"/>
      <c r="V93" s="220">
        <f t="shared" si="13"/>
        <v>16500</v>
      </c>
      <c r="W93" s="203">
        <f t="shared" si="14"/>
        <v>16500</v>
      </c>
      <c r="X93" s="204"/>
    </row>
    <row r="94" spans="1:24" ht="15">
      <c r="A94" s="215"/>
      <c r="B94" s="205"/>
      <c r="C94" s="205"/>
      <c r="D94" s="206"/>
      <c r="E94" s="196" t="s">
        <v>37</v>
      </c>
      <c r="F94" s="197"/>
      <c r="G94" s="197"/>
      <c r="H94" s="197"/>
      <c r="I94" s="198"/>
      <c r="J94" s="199"/>
      <c r="K94" s="199"/>
      <c r="L94" s="200"/>
      <c r="M94" s="200"/>
      <c r="N94" s="200"/>
      <c r="O94" s="201">
        <f t="shared" si="12"/>
        <v>0</v>
      </c>
      <c r="P94" s="200">
        <v>6000</v>
      </c>
      <c r="Q94" s="200">
        <v>10500</v>
      </c>
      <c r="R94" s="200"/>
      <c r="S94" s="200"/>
      <c r="T94" s="200"/>
      <c r="U94" s="202"/>
      <c r="V94" s="220">
        <f t="shared" si="13"/>
        <v>16500</v>
      </c>
      <c r="W94" s="203">
        <f t="shared" si="14"/>
        <v>16500</v>
      </c>
      <c r="X94" s="204"/>
    </row>
    <row r="95" spans="1:24" ht="15">
      <c r="A95" s="215"/>
      <c r="B95" s="205"/>
      <c r="C95" s="205"/>
      <c r="D95" s="206"/>
      <c r="E95" s="196" t="s">
        <v>46</v>
      </c>
      <c r="F95" s="197"/>
      <c r="G95" s="197"/>
      <c r="H95" s="197"/>
      <c r="I95" s="198"/>
      <c r="J95" s="199"/>
      <c r="K95" s="199"/>
      <c r="L95" s="200"/>
      <c r="M95" s="200"/>
      <c r="N95" s="200"/>
      <c r="O95" s="201">
        <f t="shared" si="12"/>
        <v>0</v>
      </c>
      <c r="P95" s="200">
        <v>6000</v>
      </c>
      <c r="Q95" s="200">
        <v>10500</v>
      </c>
      <c r="R95" s="200"/>
      <c r="S95" s="200"/>
      <c r="T95" s="200"/>
      <c r="U95" s="202"/>
      <c r="V95" s="220">
        <f t="shared" si="13"/>
        <v>16500</v>
      </c>
      <c r="W95" s="203">
        <f t="shared" si="14"/>
        <v>16500</v>
      </c>
      <c r="X95" s="204"/>
    </row>
    <row r="96" spans="1:24" ht="15">
      <c r="A96" s="215"/>
      <c r="B96" s="205"/>
      <c r="C96" s="205"/>
      <c r="D96" s="206"/>
      <c r="E96" s="196" t="s">
        <v>38</v>
      </c>
      <c r="F96" s="197"/>
      <c r="G96" s="197"/>
      <c r="H96" s="197"/>
      <c r="I96" s="198"/>
      <c r="J96" s="199"/>
      <c r="K96" s="199"/>
      <c r="L96" s="200"/>
      <c r="M96" s="200"/>
      <c r="N96" s="200"/>
      <c r="O96" s="201">
        <f t="shared" si="12"/>
        <v>0</v>
      </c>
      <c r="P96" s="200">
        <v>6000</v>
      </c>
      <c r="Q96" s="200">
        <v>10500</v>
      </c>
      <c r="R96" s="200"/>
      <c r="S96" s="200"/>
      <c r="T96" s="200"/>
      <c r="U96" s="202"/>
      <c r="V96" s="220">
        <f t="shared" si="13"/>
        <v>16500</v>
      </c>
      <c r="W96" s="203">
        <f t="shared" si="14"/>
        <v>16500</v>
      </c>
      <c r="X96" s="204"/>
    </row>
    <row r="97" spans="1:24" ht="15">
      <c r="A97" s="216"/>
      <c r="B97" s="207"/>
      <c r="C97" s="207"/>
      <c r="D97" s="208"/>
      <c r="E97" s="196" t="s">
        <v>47</v>
      </c>
      <c r="F97" s="197"/>
      <c r="G97" s="197"/>
      <c r="H97" s="197"/>
      <c r="I97" s="198"/>
      <c r="J97" s="199"/>
      <c r="K97" s="199"/>
      <c r="L97" s="200"/>
      <c r="M97" s="200"/>
      <c r="N97" s="200"/>
      <c r="O97" s="201">
        <f t="shared" si="12"/>
        <v>0</v>
      </c>
      <c r="P97" s="200">
        <v>6000</v>
      </c>
      <c r="Q97" s="200">
        <v>12500</v>
      </c>
      <c r="R97" s="200"/>
      <c r="S97" s="200"/>
      <c r="T97" s="200"/>
      <c r="U97" s="202"/>
      <c r="V97" s="220">
        <f t="shared" si="13"/>
        <v>18500</v>
      </c>
      <c r="W97" s="203">
        <f t="shared" si="14"/>
        <v>18500</v>
      </c>
      <c r="X97" s="204"/>
    </row>
    <row r="98" spans="1:24" ht="15">
      <c r="A98" s="217" t="s">
        <v>0</v>
      </c>
      <c r="B98" s="218"/>
      <c r="C98" s="209"/>
      <c r="D98" s="210">
        <f>SUM(D86)</f>
        <v>200000</v>
      </c>
      <c r="E98" s="209"/>
      <c r="F98" s="197"/>
      <c r="G98" s="197"/>
      <c r="H98" s="197"/>
      <c r="I98" s="198"/>
      <c r="J98" s="199"/>
      <c r="K98" s="199"/>
      <c r="L98" s="200"/>
      <c r="M98" s="200"/>
      <c r="N98" s="200"/>
      <c r="O98" s="211">
        <f t="shared" si="12"/>
        <v>0</v>
      </c>
      <c r="P98" s="212">
        <f>SUM(P86:P97)</f>
        <v>72000</v>
      </c>
      <c r="Q98" s="212">
        <f>SUM(Q86:Q97)</f>
        <v>128000</v>
      </c>
      <c r="R98" s="200"/>
      <c r="S98" s="200"/>
      <c r="T98" s="200"/>
      <c r="U98" s="202"/>
      <c r="V98" s="220">
        <f t="shared" si="13"/>
        <v>200000</v>
      </c>
      <c r="W98" s="203">
        <f t="shared" si="14"/>
        <v>200000</v>
      </c>
      <c r="X98" s="213"/>
    </row>
    <row r="99" spans="6:23" ht="15" customHeight="1"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W99" s="66"/>
    </row>
  </sheetData>
  <sheetProtection/>
  <mergeCells count="76">
    <mergeCell ref="A98:B98"/>
    <mergeCell ref="A85:B85"/>
    <mergeCell ref="A86:A97"/>
    <mergeCell ref="B86:B97"/>
    <mergeCell ref="X86:X97"/>
    <mergeCell ref="A72:B72"/>
    <mergeCell ref="A73:A84"/>
    <mergeCell ref="B73:B84"/>
    <mergeCell ref="C73:C84"/>
    <mergeCell ref="D73:D84"/>
    <mergeCell ref="X73:X84"/>
    <mergeCell ref="C86:C97"/>
    <mergeCell ref="D86:D97"/>
    <mergeCell ref="D60:D63"/>
    <mergeCell ref="X60:X71"/>
    <mergeCell ref="C64:C67"/>
    <mergeCell ref="D64:D67"/>
    <mergeCell ref="C68:C71"/>
    <mergeCell ref="D68:D71"/>
    <mergeCell ref="A59:B59"/>
    <mergeCell ref="A60:A71"/>
    <mergeCell ref="B60:B71"/>
    <mergeCell ref="C60:C63"/>
    <mergeCell ref="D34:D45"/>
    <mergeCell ref="X34:X45"/>
    <mergeCell ref="A46:B46"/>
    <mergeCell ref="A47:A58"/>
    <mergeCell ref="B47:B58"/>
    <mergeCell ref="C47:C58"/>
    <mergeCell ref="D47:D58"/>
    <mergeCell ref="X47:X58"/>
    <mergeCell ref="A33:B33"/>
    <mergeCell ref="A34:A45"/>
    <mergeCell ref="B34:B45"/>
    <mergeCell ref="C34:C45"/>
    <mergeCell ref="A24:B24"/>
    <mergeCell ref="A27:A32"/>
    <mergeCell ref="B27:B32"/>
    <mergeCell ref="C27:C28"/>
    <mergeCell ref="D27:D28"/>
    <mergeCell ref="X27:X32"/>
    <mergeCell ref="C29:C32"/>
    <mergeCell ref="D29:D32"/>
    <mergeCell ref="A19:B19"/>
    <mergeCell ref="A20:A23"/>
    <mergeCell ref="B20:B23"/>
    <mergeCell ref="C20:C23"/>
    <mergeCell ref="D15:D16"/>
    <mergeCell ref="X15:X18"/>
    <mergeCell ref="C17:C18"/>
    <mergeCell ref="D17:D18"/>
    <mergeCell ref="D20:D23"/>
    <mergeCell ref="X20:X23"/>
    <mergeCell ref="A14:B14"/>
    <mergeCell ref="A15:A18"/>
    <mergeCell ref="B15:B18"/>
    <mergeCell ref="C15:C16"/>
    <mergeCell ref="D9:D10"/>
    <mergeCell ref="X9:X10"/>
    <mergeCell ref="A11:B11"/>
    <mergeCell ref="A12:A13"/>
    <mergeCell ref="B12:B13"/>
    <mergeCell ref="X12:X13"/>
    <mergeCell ref="A9:A10"/>
    <mergeCell ref="B9:B10"/>
    <mergeCell ref="C9:C10"/>
    <mergeCell ref="X2:X3"/>
    <mergeCell ref="A6:A7"/>
    <mergeCell ref="B6:B7"/>
    <mergeCell ref="X6:X7"/>
    <mergeCell ref="A1:W1"/>
    <mergeCell ref="A2:A3"/>
    <mergeCell ref="B2:B3"/>
    <mergeCell ref="C2:D2"/>
    <mergeCell ref="F2:W2"/>
    <mergeCell ref="A8:B8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2010-05-07T09:34:41Z</cp:lastPrinted>
  <dcterms:created xsi:type="dcterms:W3CDTF">2009-01-04T22:30:21Z</dcterms:created>
  <dcterms:modified xsi:type="dcterms:W3CDTF">2010-05-07T10:08:46Z</dcterms:modified>
  <cp:category/>
  <cp:version/>
  <cp:contentType/>
  <cp:contentStatus/>
</cp:coreProperties>
</file>