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ariant 2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<sst xmlns="http://schemas.openxmlformats.org/spreadsheetml/2006/main" count="54" uniqueCount="53">
  <si>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Informacja z wykorzystania dotacji Gminnej Biblioteki publicznej w Janowicach Wielkich za rok 2010</t>
  </si>
  <si>
    <t>Lp.</t>
  </si>
  <si>
    <t>Określenie</t>
  </si>
  <si>
    <t>Plan na 2010 r.</t>
  </si>
  <si>
    <t>Wykorzystanie dotacji GBP     z Rady Gminy  za 2010 r.</t>
  </si>
  <si>
    <t>Wykonanie wg kosztów rodzajowych za 2010 r. ogółem</t>
  </si>
  <si>
    <t>Wykonanie 2009 r.</t>
  </si>
  <si>
    <t>%                     wyk. do planu    4:3</t>
  </si>
  <si>
    <t xml:space="preserve">  %            wyk.do 2009 r. 4:6</t>
  </si>
  <si>
    <t>I</t>
  </si>
  <si>
    <t>Dotacje z Bibl. Narodowej</t>
  </si>
  <si>
    <t>Dotacje z Rady Gminy</t>
  </si>
  <si>
    <t>Fundacja Orange</t>
  </si>
  <si>
    <t>Ministerstwo Kultury</t>
  </si>
  <si>
    <t>Kapitalizacja odsetek</t>
  </si>
  <si>
    <t>razem</t>
  </si>
  <si>
    <t>II</t>
  </si>
  <si>
    <r>
      <t xml:space="preserve">Konto 080 </t>
    </r>
    <r>
      <rPr>
        <b/>
        <i/>
        <sz val="10"/>
        <rFont val="Verdana"/>
        <family val="2"/>
      </rPr>
      <t>-</t>
    </r>
    <r>
      <rPr>
        <b/>
        <sz val="10"/>
        <rFont val="Verdana"/>
        <family val="2"/>
      </rPr>
      <t xml:space="preserve"> inwestycje</t>
    </r>
  </si>
  <si>
    <t>-remont i modern. Biblioteki</t>
  </si>
  <si>
    <t>III</t>
  </si>
  <si>
    <t>Koszty wg rodzajów za rok 2010</t>
  </si>
  <si>
    <t>1.</t>
  </si>
  <si>
    <t>Konto 401 - zużycie materiałów i energii w tym:</t>
  </si>
  <si>
    <t xml:space="preserve"> materiały i wyposażenie</t>
  </si>
  <si>
    <t xml:space="preserve"> książki i czasopisma</t>
  </si>
  <si>
    <t>- energia elektryczna</t>
  </si>
  <si>
    <t xml:space="preserve">2. </t>
  </si>
  <si>
    <t>Konto 402 – usługi obce w tym:</t>
  </si>
  <si>
    <t>- pocztowe i telekomunikacyjne</t>
  </si>
  <si>
    <t>- informatyczne</t>
  </si>
  <si>
    <t>- komunalne</t>
  </si>
  <si>
    <t>- inne usługi obce</t>
  </si>
  <si>
    <t>- bankowe</t>
  </si>
  <si>
    <t>- koszty podł. inter. szerokop.</t>
  </si>
  <si>
    <t>3.</t>
  </si>
  <si>
    <t>Konto 404 - wynagrodzenia w tym:</t>
  </si>
  <si>
    <t>- wynagrodzenia ze st. pracy</t>
  </si>
  <si>
    <t>- wynagrodzenia bezosobowe</t>
  </si>
  <si>
    <t>4.</t>
  </si>
  <si>
    <t>Konto 405 – świadczenia na rzecz pracowników w tym:</t>
  </si>
  <si>
    <t>- skł. emeryt., rent. i wypadk.</t>
  </si>
  <si>
    <t>- skł. na Fundusz Pracy</t>
  </si>
  <si>
    <t>- odpisy na ZFŚS</t>
  </si>
  <si>
    <t>- środki higieny osobistej</t>
  </si>
  <si>
    <t>- ochrona zdrowia</t>
  </si>
  <si>
    <t>- ekwiwalent na odzież i pranie</t>
  </si>
  <si>
    <t xml:space="preserve">5. </t>
  </si>
  <si>
    <t>Konto 406 - podróże służbowe w tym:</t>
  </si>
  <si>
    <t>- delegacje służbowe</t>
  </si>
  <si>
    <t>- ryczałt za samochód</t>
  </si>
  <si>
    <t xml:space="preserve">6. </t>
  </si>
  <si>
    <t>Konto - 409 -pozostałe koszty w tym:</t>
  </si>
  <si>
    <t>ubezpieczenie majątku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</si>
</sst>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7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top"/>
    </xf>
    <xf numFmtId="164" fontId="3" fillId="0" borderId="2" xfId="0" applyFont="1" applyBorder="1" applyAlignment="1">
      <alignment wrapText="1"/>
    </xf>
    <xf numFmtId="164" fontId="3" fillId="0" borderId="3" xfId="0" applyFont="1" applyBorder="1" applyAlignment="1">
      <alignment wrapText="1"/>
    </xf>
    <xf numFmtId="164" fontId="3" fillId="0" borderId="4" xfId="0" applyFont="1" applyBorder="1" applyAlignment="1">
      <alignment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4" fontId="4" fillId="0" borderId="6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7" xfId="0" applyNumberFormat="1" applyFont="1" applyBorder="1" applyAlignment="1">
      <alignment/>
    </xf>
    <xf numFmtId="164" fontId="1" fillId="0" borderId="8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9" xfId="0" applyFont="1" applyBorder="1" applyAlignment="1">
      <alignment/>
    </xf>
    <xf numFmtId="164" fontId="5" fillId="0" borderId="9" xfId="0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4" xfId="0" applyFont="1" applyBorder="1" applyAlignment="1">
      <alignment wrapText="1"/>
    </xf>
    <xf numFmtId="165" fontId="1" fillId="0" borderId="5" xfId="0" applyNumberFormat="1" applyFont="1" applyBorder="1" applyAlignment="1">
      <alignment/>
    </xf>
    <xf numFmtId="164" fontId="1" fillId="0" borderId="6" xfId="0" applyFont="1" applyBorder="1" applyAlignment="1">
      <alignment/>
    </xf>
    <xf numFmtId="166" fontId="1" fillId="0" borderId="9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1" fillId="0" borderId="3" xfId="0" applyFont="1" applyBorder="1" applyAlignment="1">
      <alignment/>
    </xf>
    <xf numFmtId="164" fontId="6" fillId="0" borderId="4" xfId="0" applyFont="1" applyBorder="1" applyAlignment="1">
      <alignment wrapText="1"/>
    </xf>
    <xf numFmtId="165" fontId="6" fillId="0" borderId="4" xfId="0" applyNumberFormat="1" applyFont="1" applyBorder="1" applyAlignment="1">
      <alignment/>
    </xf>
    <xf numFmtId="164" fontId="6" fillId="0" borderId="4" xfId="0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1" fillId="0" borderId="8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5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7">
      <selection activeCell="C34" sqref="C34"/>
    </sheetView>
  </sheetViews>
  <sheetFormatPr defaultColWidth="9.140625" defaultRowHeight="12.75"/>
  <cols>
    <col min="1" max="1" width="7.57421875" style="1" customWidth="1"/>
    <col min="2" max="2" width="34.421875" style="1" customWidth="1"/>
    <col min="3" max="3" width="15.8515625" style="1" customWidth="1"/>
    <col min="4" max="4" width="15.57421875" style="1" customWidth="1"/>
    <col min="5" max="5" width="14.421875" style="1" customWidth="1"/>
    <col min="6" max="6" width="13.140625" style="1" customWidth="1"/>
    <col min="7" max="7" width="15.7109375" style="1" customWidth="1"/>
    <col min="8" max="8" width="16.28125" style="1" customWidth="1"/>
    <col min="9" max="16384" width="9.140625" style="1" customWidth="1"/>
  </cols>
  <sheetData>
    <row r="1" spans="1:8" ht="25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68.2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2.7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</row>
    <row r="4" spans="1:8" ht="12.75">
      <c r="A4" s="9" t="s">
        <v>9</v>
      </c>
      <c r="B4" s="10" t="s">
        <v>10</v>
      </c>
      <c r="C4" s="11"/>
      <c r="D4" s="11"/>
      <c r="E4" s="12">
        <v>2600</v>
      </c>
      <c r="F4" s="11"/>
      <c r="G4" s="11"/>
      <c r="H4" s="13"/>
    </row>
    <row r="5" spans="1:8" ht="12.75">
      <c r="A5" s="14"/>
      <c r="B5" s="14" t="s">
        <v>11</v>
      </c>
      <c r="C5" s="15">
        <v>213355</v>
      </c>
      <c r="D5" s="15">
        <v>213355</v>
      </c>
      <c r="E5" s="15">
        <v>213355</v>
      </c>
      <c r="F5" s="15">
        <v>188001</v>
      </c>
      <c r="G5" s="15">
        <f>(D5/C5)*100</f>
        <v>100</v>
      </c>
      <c r="H5" s="15">
        <f>(D5/F5)*100</f>
        <v>113.4860984781996</v>
      </c>
    </row>
    <row r="6" spans="1:8" ht="12.75">
      <c r="A6" s="16"/>
      <c r="B6" s="16" t="s">
        <v>12</v>
      </c>
      <c r="C6" s="17"/>
      <c r="D6" s="17"/>
      <c r="E6" s="17">
        <v>4808.53</v>
      </c>
      <c r="F6" s="17"/>
      <c r="G6" s="17"/>
      <c r="H6" s="17"/>
    </row>
    <row r="7" spans="1:8" ht="12.75">
      <c r="A7" s="16"/>
      <c r="B7" s="16" t="s">
        <v>13</v>
      </c>
      <c r="C7" s="17"/>
      <c r="D7" s="17"/>
      <c r="E7" s="17">
        <v>70000</v>
      </c>
      <c r="F7" s="17"/>
      <c r="G7" s="17"/>
      <c r="H7" s="17"/>
    </row>
    <row r="8" spans="1:8" ht="14.25" customHeight="1">
      <c r="A8" s="16"/>
      <c r="B8" s="16" t="s">
        <v>14</v>
      </c>
      <c r="C8" s="17"/>
      <c r="D8" s="17"/>
      <c r="E8" s="17">
        <v>93.15</v>
      </c>
      <c r="F8" s="17"/>
      <c r="G8" s="17"/>
      <c r="H8" s="17"/>
    </row>
    <row r="9" spans="1:8" ht="12.75">
      <c r="A9" s="18"/>
      <c r="B9" s="19" t="s">
        <v>15</v>
      </c>
      <c r="C9" s="20">
        <f>SUM(C4:C8)</f>
        <v>213355</v>
      </c>
      <c r="D9" s="20">
        <f>SUM(D4:D8)</f>
        <v>213355</v>
      </c>
      <c r="E9" s="20">
        <f>SUM(E4:E8)</f>
        <v>290856.68000000005</v>
      </c>
      <c r="F9" s="20">
        <v>188001</v>
      </c>
      <c r="G9" s="21">
        <f aca="true" t="shared" si="0" ref="G9:G39">(D9/C9)*100</f>
        <v>100</v>
      </c>
      <c r="H9" s="21">
        <f aca="true" t="shared" si="1" ref="H9:H39">(D9/F9)*100</f>
        <v>113.4860984781996</v>
      </c>
    </row>
    <row r="10" spans="1:8" ht="12.75">
      <c r="A10" s="9" t="s">
        <v>16</v>
      </c>
      <c r="B10" s="22" t="s">
        <v>17</v>
      </c>
      <c r="C10" s="11">
        <v>6000</v>
      </c>
      <c r="D10" s="11">
        <v>6000</v>
      </c>
      <c r="E10" s="11">
        <v>76000</v>
      </c>
      <c r="F10" s="11"/>
      <c r="G10" s="12">
        <f t="shared" si="0"/>
        <v>100</v>
      </c>
      <c r="H10" s="23"/>
    </row>
    <row r="11" spans="1:8" ht="12.75">
      <c r="A11" s="24"/>
      <c r="B11" s="25" t="s">
        <v>18</v>
      </c>
      <c r="C11" s="26">
        <f>SUM(C10)</f>
        <v>6000</v>
      </c>
      <c r="D11" s="26">
        <f>SUM(D10)</f>
        <v>6000</v>
      </c>
      <c r="E11" s="26">
        <f>SUM(E10)</f>
        <v>76000</v>
      </c>
      <c r="F11" s="26">
        <f>SUM(F10)</f>
        <v>0</v>
      </c>
      <c r="G11" s="26">
        <f t="shared" si="0"/>
        <v>100</v>
      </c>
      <c r="H11" s="26"/>
    </row>
    <row r="12" spans="1:8" ht="12.75">
      <c r="A12" s="9" t="s">
        <v>19</v>
      </c>
      <c r="B12" s="27" t="s">
        <v>20</v>
      </c>
      <c r="C12" s="11">
        <f>C13+C17+C24+C27+C34+C37</f>
        <v>207355</v>
      </c>
      <c r="D12" s="11">
        <f>D13+D17+D24+D27+D34+D37</f>
        <v>207355</v>
      </c>
      <c r="E12" s="11">
        <f>E13+E17+E24+E27+E34+E37</f>
        <v>215578.58</v>
      </c>
      <c r="F12" s="11">
        <f>F13+F17+F24+F27+F34+F37</f>
        <v>187746</v>
      </c>
      <c r="G12" s="12">
        <f t="shared" si="0"/>
        <v>100</v>
      </c>
      <c r="H12" s="23">
        <f t="shared" si="1"/>
        <v>110.44443024085733</v>
      </c>
    </row>
    <row r="13" spans="1:8" ht="28.5" customHeight="1">
      <c r="A13" s="28" t="s">
        <v>21</v>
      </c>
      <c r="B13" s="29" t="s">
        <v>22</v>
      </c>
      <c r="C13" s="30">
        <f>SUM(C14:C16)</f>
        <v>42130</v>
      </c>
      <c r="D13" s="30">
        <f>SUM(D14:D16)</f>
        <v>42251</v>
      </c>
      <c r="E13" s="30">
        <f>SUM(E14:E16)</f>
        <v>49549.78</v>
      </c>
      <c r="F13" s="30">
        <f>SUM(F14:F16)</f>
        <v>24875</v>
      </c>
      <c r="G13" s="12">
        <f t="shared" si="0"/>
        <v>100.28720626631853</v>
      </c>
      <c r="H13" s="23">
        <f t="shared" si="1"/>
        <v>169.8532663316583</v>
      </c>
    </row>
    <row r="14" spans="1:8" ht="12.75">
      <c r="A14" s="14"/>
      <c r="B14" s="14" t="s">
        <v>23</v>
      </c>
      <c r="C14" s="15">
        <v>24170</v>
      </c>
      <c r="D14" s="15">
        <v>24175</v>
      </c>
      <c r="E14" s="15">
        <v>28984.4</v>
      </c>
      <c r="F14" s="15">
        <v>7690</v>
      </c>
      <c r="G14" s="15">
        <f t="shared" si="0"/>
        <v>100.02068680182043</v>
      </c>
      <c r="H14" s="15">
        <f t="shared" si="1"/>
        <v>314.36931079323796</v>
      </c>
    </row>
    <row r="15" spans="1:8" ht="12.75">
      <c r="A15" s="16"/>
      <c r="B15" s="16" t="s">
        <v>24</v>
      </c>
      <c r="C15" s="17">
        <v>11090</v>
      </c>
      <c r="D15" s="17">
        <v>11206</v>
      </c>
      <c r="E15" s="17">
        <v>13691.14</v>
      </c>
      <c r="F15" s="17">
        <v>10765</v>
      </c>
      <c r="G15" s="17">
        <f t="shared" si="0"/>
        <v>101.04598737601442</v>
      </c>
      <c r="H15" s="17">
        <f t="shared" si="1"/>
        <v>104.09660938225731</v>
      </c>
    </row>
    <row r="16" spans="1:8" ht="12.75">
      <c r="A16" s="18"/>
      <c r="B16" s="18" t="s">
        <v>25</v>
      </c>
      <c r="C16" s="21">
        <v>6870</v>
      </c>
      <c r="D16" s="21">
        <v>6870</v>
      </c>
      <c r="E16" s="21">
        <v>6874.24</v>
      </c>
      <c r="F16" s="21">
        <v>6420</v>
      </c>
      <c r="G16" s="21">
        <f t="shared" si="0"/>
        <v>100</v>
      </c>
      <c r="H16" s="21">
        <f t="shared" si="1"/>
        <v>107.00934579439252</v>
      </c>
    </row>
    <row r="17" spans="1:8" ht="12.75">
      <c r="A17" s="28" t="s">
        <v>26</v>
      </c>
      <c r="B17" s="31" t="s">
        <v>27</v>
      </c>
      <c r="C17" s="30">
        <f>SUM(C18:C23)</f>
        <v>28880</v>
      </c>
      <c r="D17" s="30">
        <f>SUM(D18:D22)</f>
        <v>28945</v>
      </c>
      <c r="E17" s="30">
        <f>SUM(E18:E23)</f>
        <v>28906.76</v>
      </c>
      <c r="F17" s="30">
        <f>SUM(F18:F23)</f>
        <v>32207</v>
      </c>
      <c r="G17" s="12">
        <f t="shared" si="0"/>
        <v>100.22506925207757</v>
      </c>
      <c r="H17" s="23">
        <f t="shared" si="1"/>
        <v>89.87176700717235</v>
      </c>
    </row>
    <row r="18" spans="1:8" ht="12.75">
      <c r="A18" s="14"/>
      <c r="B18" s="32" t="s">
        <v>28</v>
      </c>
      <c r="C18" s="15">
        <v>6990</v>
      </c>
      <c r="D18" s="15">
        <v>6990</v>
      </c>
      <c r="E18" s="15">
        <v>6994.43</v>
      </c>
      <c r="F18" s="15">
        <v>3330</v>
      </c>
      <c r="G18" s="15">
        <f t="shared" si="0"/>
        <v>100</v>
      </c>
      <c r="H18" s="15">
        <f t="shared" si="1"/>
        <v>209.90990990990989</v>
      </c>
    </row>
    <row r="19" spans="1:8" ht="12.75">
      <c r="A19" s="16"/>
      <c r="B19" s="33" t="s">
        <v>29</v>
      </c>
      <c r="C19" s="17">
        <v>1340</v>
      </c>
      <c r="D19" s="17">
        <v>1340</v>
      </c>
      <c r="E19" s="17">
        <v>1340.66</v>
      </c>
      <c r="F19" s="17">
        <v>366</v>
      </c>
      <c r="G19" s="17">
        <f t="shared" si="0"/>
        <v>100</v>
      </c>
      <c r="H19" s="17">
        <f t="shared" si="1"/>
        <v>366.120218579235</v>
      </c>
    </row>
    <row r="20" spans="1:8" ht="12.75">
      <c r="A20" s="16"/>
      <c r="B20" s="33" t="s">
        <v>30</v>
      </c>
      <c r="C20" s="17">
        <v>18250</v>
      </c>
      <c r="D20" s="17">
        <v>18315</v>
      </c>
      <c r="E20" s="17">
        <v>18251.53</v>
      </c>
      <c r="F20" s="17">
        <v>18480</v>
      </c>
      <c r="G20" s="17">
        <f t="shared" si="0"/>
        <v>100.35616438356165</v>
      </c>
      <c r="H20" s="17">
        <f t="shared" si="1"/>
        <v>99.10714285714286</v>
      </c>
    </row>
    <row r="21" spans="1:8" ht="12.75">
      <c r="A21" s="16"/>
      <c r="B21" s="33" t="s">
        <v>31</v>
      </c>
      <c r="C21" s="17">
        <v>500</v>
      </c>
      <c r="D21" s="17">
        <v>500</v>
      </c>
      <c r="E21" s="17">
        <v>501.02</v>
      </c>
      <c r="F21" s="17">
        <v>85</v>
      </c>
      <c r="G21" s="17">
        <f t="shared" si="0"/>
        <v>100</v>
      </c>
      <c r="H21" s="17">
        <f t="shared" si="1"/>
        <v>588.2352941176471</v>
      </c>
    </row>
    <row r="22" spans="1:8" ht="12.75">
      <c r="A22" s="16"/>
      <c r="B22" s="33" t="s">
        <v>32</v>
      </c>
      <c r="C22" s="17">
        <v>1800</v>
      </c>
      <c r="D22" s="17">
        <v>1800</v>
      </c>
      <c r="E22" s="17">
        <v>1819.12</v>
      </c>
      <c r="F22" s="17">
        <v>1945</v>
      </c>
      <c r="G22" s="17">
        <f t="shared" si="0"/>
        <v>100</v>
      </c>
      <c r="H22" s="17">
        <f t="shared" si="1"/>
        <v>92.54498714652956</v>
      </c>
    </row>
    <row r="23" spans="1:8" ht="12.75">
      <c r="A23" s="18"/>
      <c r="B23" s="25" t="s">
        <v>33</v>
      </c>
      <c r="C23" s="21"/>
      <c r="D23" s="21"/>
      <c r="E23" s="21"/>
      <c r="F23" s="21">
        <v>8001</v>
      </c>
      <c r="G23" s="21"/>
      <c r="H23" s="21">
        <f t="shared" si="1"/>
        <v>0</v>
      </c>
    </row>
    <row r="24" spans="1:8" ht="12.75">
      <c r="A24" s="28" t="s">
        <v>34</v>
      </c>
      <c r="B24" s="31" t="s">
        <v>35</v>
      </c>
      <c r="C24" s="30">
        <f>SUM(C25:C26)</f>
        <v>106800</v>
      </c>
      <c r="D24" s="30">
        <f>SUM(D25:D26)</f>
        <v>106640</v>
      </c>
      <c r="E24" s="30">
        <f>SUM(E25:E26)</f>
        <v>106808.3</v>
      </c>
      <c r="F24" s="30">
        <f>SUM(F25:F26)</f>
        <v>101485</v>
      </c>
      <c r="G24" s="12">
        <f t="shared" si="0"/>
        <v>99.8501872659176</v>
      </c>
      <c r="H24" s="23">
        <f t="shared" si="1"/>
        <v>105.07956840912449</v>
      </c>
    </row>
    <row r="25" spans="1:8" ht="12.75">
      <c r="A25" s="14"/>
      <c r="B25" s="14" t="s">
        <v>36</v>
      </c>
      <c r="C25" s="15">
        <v>106800</v>
      </c>
      <c r="D25" s="15">
        <v>106640</v>
      </c>
      <c r="E25" s="15">
        <v>106808.3</v>
      </c>
      <c r="F25" s="15">
        <v>101485</v>
      </c>
      <c r="G25" s="15">
        <f t="shared" si="0"/>
        <v>99.8501872659176</v>
      </c>
      <c r="H25" s="15">
        <f t="shared" si="1"/>
        <v>105.07956840912449</v>
      </c>
    </row>
    <row r="26" spans="1:8" ht="12.75">
      <c r="A26" s="18"/>
      <c r="B26" s="18" t="s">
        <v>37</v>
      </c>
      <c r="C26" s="21"/>
      <c r="D26" s="21"/>
      <c r="E26" s="21"/>
      <c r="F26" s="21"/>
      <c r="G26" s="21"/>
      <c r="H26" s="21">
        <v>0</v>
      </c>
    </row>
    <row r="27" spans="1:8" ht="24.75">
      <c r="A27" s="28" t="s">
        <v>38</v>
      </c>
      <c r="B27" s="29" t="s">
        <v>39</v>
      </c>
      <c r="C27" s="30">
        <f>SUM(C28:C33)</f>
        <v>25286</v>
      </c>
      <c r="D27" s="30">
        <f>SUM(D28:D33)</f>
        <v>25260</v>
      </c>
      <c r="E27" s="30">
        <f>SUM(E28:E33)</f>
        <v>26039.83</v>
      </c>
      <c r="F27" s="30">
        <f>SUM(F28:F33)</f>
        <v>25823</v>
      </c>
      <c r="G27" s="12">
        <f t="shared" si="0"/>
        <v>99.89717630309262</v>
      </c>
      <c r="H27" s="23">
        <f t="shared" si="1"/>
        <v>97.81977307051854</v>
      </c>
    </row>
    <row r="28" spans="1:8" ht="12.75">
      <c r="A28" s="14"/>
      <c r="B28" s="32" t="s">
        <v>40</v>
      </c>
      <c r="C28" s="15">
        <v>16046</v>
      </c>
      <c r="D28" s="15">
        <v>16020</v>
      </c>
      <c r="E28" s="15">
        <v>16792.83</v>
      </c>
      <c r="F28" s="15">
        <v>16970</v>
      </c>
      <c r="G28" s="15">
        <f t="shared" si="0"/>
        <v>99.83796584818646</v>
      </c>
      <c r="H28" s="15">
        <f t="shared" si="1"/>
        <v>94.40188568061285</v>
      </c>
    </row>
    <row r="29" spans="1:8" ht="12.75">
      <c r="A29" s="16"/>
      <c r="B29" s="33" t="s">
        <v>41</v>
      </c>
      <c r="C29" s="17">
        <v>2580</v>
      </c>
      <c r="D29" s="17">
        <v>2580</v>
      </c>
      <c r="E29" s="17">
        <v>2582.77</v>
      </c>
      <c r="F29" s="17">
        <v>2199</v>
      </c>
      <c r="G29" s="17">
        <f t="shared" si="0"/>
        <v>100</v>
      </c>
      <c r="H29" s="17">
        <f t="shared" si="1"/>
        <v>117.32605729877217</v>
      </c>
    </row>
    <row r="30" spans="1:8" ht="12.75">
      <c r="A30" s="16"/>
      <c r="B30" s="33" t="s">
        <v>42</v>
      </c>
      <c r="C30" s="17">
        <v>4720</v>
      </c>
      <c r="D30" s="17">
        <v>4720</v>
      </c>
      <c r="E30" s="17">
        <v>4720</v>
      </c>
      <c r="F30" s="17">
        <v>4580</v>
      </c>
      <c r="G30" s="17">
        <f t="shared" si="0"/>
        <v>100</v>
      </c>
      <c r="H30" s="17">
        <f t="shared" si="1"/>
        <v>103.05676855895196</v>
      </c>
    </row>
    <row r="31" spans="1:8" ht="12.75">
      <c r="A31" s="16"/>
      <c r="B31" s="33" t="s">
        <v>43</v>
      </c>
      <c r="C31" s="17">
        <v>460</v>
      </c>
      <c r="D31" s="17">
        <v>460</v>
      </c>
      <c r="E31" s="17">
        <v>464.23</v>
      </c>
      <c r="F31" s="17">
        <v>564</v>
      </c>
      <c r="G31" s="17">
        <f t="shared" si="0"/>
        <v>100</v>
      </c>
      <c r="H31" s="17">
        <f t="shared" si="1"/>
        <v>81.56028368794325</v>
      </c>
    </row>
    <row r="32" spans="1:8" ht="12.75">
      <c r="A32" s="16"/>
      <c r="B32" s="33" t="s">
        <v>44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12.75">
      <c r="A33" s="18"/>
      <c r="B33" s="25" t="s">
        <v>45</v>
      </c>
      <c r="C33" s="21">
        <v>1480</v>
      </c>
      <c r="D33" s="21">
        <v>1480</v>
      </c>
      <c r="E33" s="21">
        <v>1480</v>
      </c>
      <c r="F33" s="21">
        <v>1510</v>
      </c>
      <c r="G33" s="21">
        <f t="shared" si="0"/>
        <v>100</v>
      </c>
      <c r="H33" s="21">
        <f t="shared" si="1"/>
        <v>98.01324503311258</v>
      </c>
    </row>
    <row r="34" spans="1:8" ht="24.75">
      <c r="A34" s="28" t="s">
        <v>46</v>
      </c>
      <c r="B34" s="29" t="s">
        <v>47</v>
      </c>
      <c r="C34" s="30">
        <f>SUM(C35:C36)</f>
        <v>3920</v>
      </c>
      <c r="D34" s="30">
        <f>SUM(D35:D36)</f>
        <v>3920</v>
      </c>
      <c r="E34" s="30">
        <f>SUM(E35:E36)</f>
        <v>3934.91</v>
      </c>
      <c r="F34" s="30">
        <f>SUM(F35:F36)</f>
        <v>3201</v>
      </c>
      <c r="G34" s="12">
        <f t="shared" si="0"/>
        <v>100</v>
      </c>
      <c r="H34" s="23">
        <f t="shared" si="1"/>
        <v>122.46173070915339</v>
      </c>
    </row>
    <row r="35" spans="1:8" ht="12.75">
      <c r="A35" s="14"/>
      <c r="B35" s="32" t="s">
        <v>48</v>
      </c>
      <c r="C35" s="15">
        <v>1200</v>
      </c>
      <c r="D35" s="15">
        <v>1200</v>
      </c>
      <c r="E35" s="15">
        <v>1210.98</v>
      </c>
      <c r="F35" s="15">
        <v>432</v>
      </c>
      <c r="G35" s="34">
        <f t="shared" si="0"/>
        <v>100</v>
      </c>
      <c r="H35" s="34">
        <f t="shared" si="1"/>
        <v>277.77777777777777</v>
      </c>
    </row>
    <row r="36" spans="1:8" ht="12.75">
      <c r="A36" s="18"/>
      <c r="B36" s="25" t="s">
        <v>49</v>
      </c>
      <c r="C36" s="21">
        <v>2720</v>
      </c>
      <c r="D36" s="21">
        <v>2720</v>
      </c>
      <c r="E36" s="21">
        <v>2723.93</v>
      </c>
      <c r="F36" s="21">
        <v>2769</v>
      </c>
      <c r="G36" s="35">
        <f t="shared" si="0"/>
        <v>100</v>
      </c>
      <c r="H36" s="35">
        <f t="shared" si="1"/>
        <v>98.23040808956301</v>
      </c>
    </row>
    <row r="37" spans="1:8" ht="24.75">
      <c r="A37" s="28" t="s">
        <v>50</v>
      </c>
      <c r="B37" s="29" t="s">
        <v>51</v>
      </c>
      <c r="C37" s="30">
        <f>SUM(C38)</f>
        <v>339</v>
      </c>
      <c r="D37" s="30">
        <f>SUM(D38)</f>
        <v>339</v>
      </c>
      <c r="E37" s="30">
        <f>SUM(E38)</f>
        <v>339</v>
      </c>
      <c r="F37" s="30">
        <f>SUM(F38)</f>
        <v>155</v>
      </c>
      <c r="G37" s="26">
        <f t="shared" si="0"/>
        <v>100</v>
      </c>
      <c r="H37" s="23">
        <f t="shared" si="1"/>
        <v>218.70967741935482</v>
      </c>
    </row>
    <row r="38" spans="1:8" ht="12.75">
      <c r="A38" s="24"/>
      <c r="B38" s="24" t="s">
        <v>52</v>
      </c>
      <c r="C38" s="26">
        <v>339</v>
      </c>
      <c r="D38" s="26">
        <v>339</v>
      </c>
      <c r="E38" s="26">
        <v>339</v>
      </c>
      <c r="F38" s="26">
        <v>155</v>
      </c>
      <c r="G38" s="12">
        <f t="shared" si="0"/>
        <v>100</v>
      </c>
      <c r="H38" s="12">
        <f t="shared" si="1"/>
        <v>218.70967741935482</v>
      </c>
    </row>
    <row r="39" spans="1:8" ht="12.75">
      <c r="A39" s="28"/>
      <c r="B39" s="36" t="s">
        <v>15</v>
      </c>
      <c r="C39" s="11">
        <f>C10+C12</f>
        <v>213355</v>
      </c>
      <c r="D39" s="11">
        <f>D10+D12</f>
        <v>213355</v>
      </c>
      <c r="E39" s="11">
        <f>E10+E12</f>
        <v>291578.57999999996</v>
      </c>
      <c r="F39" s="11">
        <f>F10+F12</f>
        <v>187746</v>
      </c>
      <c r="G39" s="12">
        <f t="shared" si="0"/>
        <v>100</v>
      </c>
      <c r="H39" s="23">
        <f t="shared" si="1"/>
        <v>113.6402373419407</v>
      </c>
    </row>
  </sheetData>
  <mergeCells count="1">
    <mergeCell ref="A1:H1"/>
  </mergeCells>
  <printOptions/>
  <pageMargins left="0.6097222222222223" right="0.8" top="0.6402777777777777" bottom="0.47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halina witkowska</cp:lastModifiedBy>
  <cp:lastPrinted>2011-02-21T17:20:40Z</cp:lastPrinted>
  <dcterms:created xsi:type="dcterms:W3CDTF">2010-06-05T20:15:04Z</dcterms:created>
  <dcterms:modified xsi:type="dcterms:W3CDTF">2011-02-21T17:21:41Z</dcterms:modified>
  <cp:category/>
  <cp:version/>
  <cp:contentType/>
  <cp:contentStatus/>
  <cp:revision>1</cp:revision>
</cp:coreProperties>
</file>