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1285" windowHeight="11580"/>
  </bookViews>
  <sheets>
    <sheet name="część I" sheetId="5" r:id="rId1"/>
    <sheet name="Wypłaty gotówkowe" sheetId="3" r:id="rId2"/>
    <sheet name="Wpłaty gotówkowe" sheetId="4" r:id="rId3"/>
    <sheet name="Zestawienie średniomies. stanów" sheetId="1" r:id="rId4"/>
  </sheets>
  <calcPr calcId="124519"/>
</workbook>
</file>

<file path=xl/calcChain.xml><?xml version="1.0" encoding="utf-8"?>
<calcChain xmlns="http://schemas.openxmlformats.org/spreadsheetml/2006/main">
  <c r="N11" i="5"/>
  <c r="M11"/>
  <c r="N13"/>
  <c r="M13"/>
  <c r="N12"/>
  <c r="M12"/>
  <c r="M14"/>
  <c r="L14"/>
  <c r="N14" s="1"/>
  <c r="K14"/>
  <c r="D14"/>
  <c r="C14"/>
  <c r="N15"/>
  <c r="M15"/>
  <c r="N16"/>
  <c r="Y14" i="3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5" i="4"/>
  <c r="R15"/>
  <c r="Q15"/>
  <c r="P15"/>
  <c r="O15"/>
  <c r="N15"/>
  <c r="M15"/>
  <c r="L15"/>
  <c r="K15"/>
  <c r="J15"/>
  <c r="I15"/>
  <c r="H15"/>
  <c r="G15"/>
  <c r="F15"/>
  <c r="E15"/>
  <c r="D15"/>
  <c r="C15"/>
  <c r="B15"/>
  <c r="P7" i="1"/>
  <c r="P8"/>
  <c r="P9"/>
  <c r="P10"/>
  <c r="P11"/>
  <c r="P12"/>
  <c r="P13"/>
  <c r="P14"/>
  <c r="P6"/>
  <c r="M7"/>
  <c r="M8"/>
  <c r="M9"/>
  <c r="M10"/>
  <c r="M11"/>
  <c r="M12"/>
  <c r="M13"/>
  <c r="M14"/>
  <c r="M6"/>
  <c r="J7"/>
  <c r="J8"/>
  <c r="J9"/>
  <c r="J10"/>
  <c r="J11"/>
  <c r="J12"/>
  <c r="J13"/>
  <c r="J14"/>
  <c r="J6"/>
  <c r="F7"/>
  <c r="F8"/>
  <c r="F9"/>
  <c r="F10"/>
  <c r="F11"/>
  <c r="F12"/>
  <c r="F13"/>
  <c r="F14"/>
  <c r="F6"/>
</calcChain>
</file>

<file path=xl/sharedStrings.xml><?xml version="1.0" encoding="utf-8"?>
<sst xmlns="http://schemas.openxmlformats.org/spreadsheetml/2006/main" count="196" uniqueCount="119">
  <si>
    <t>Wrzesień 2008 r.</t>
  </si>
  <si>
    <t>Październik 2008 r.</t>
  </si>
  <si>
    <t>Listopad 2008 r.</t>
  </si>
  <si>
    <t>Grudzień 2008 r.</t>
  </si>
  <si>
    <t>Styczeń 2009 r.</t>
  </si>
  <si>
    <t>Luty 2009 r.</t>
  </si>
  <si>
    <t>Marzec 2009 r.</t>
  </si>
  <si>
    <t>Kwiecień 2009 r.</t>
  </si>
  <si>
    <t>Maj 2009 r.</t>
  </si>
  <si>
    <t xml:space="preserve">Instytucja </t>
  </si>
  <si>
    <t>Rachunek podstawowy (bieżący)</t>
  </si>
  <si>
    <t>ZFŚS (rachunek pomocniczy)</t>
  </si>
  <si>
    <t>Fundusz alimentacyjny</t>
  </si>
  <si>
    <t>Razem</t>
  </si>
  <si>
    <t>Gminny Zespół Szkół im. W. Rutkiewicz w Janowicach Wielkich</t>
  </si>
  <si>
    <t>Dochody własne</t>
  </si>
  <si>
    <t xml:space="preserve">Razem </t>
  </si>
  <si>
    <t>Przedszkole Publiczne w Janowicach Wielkich</t>
  </si>
  <si>
    <t>Gminna Bibloteka Publiczna w Janowicach Wielkich</t>
  </si>
  <si>
    <t>Średniomiesięcznny stan środków pieniężnych w miesiącu</t>
  </si>
  <si>
    <t>miesiąc</t>
  </si>
  <si>
    <t>wynagrodzenia pracowników</t>
  </si>
  <si>
    <t>stypendia</t>
  </si>
  <si>
    <t>delegacje</t>
  </si>
  <si>
    <t>ryczałty</t>
  </si>
  <si>
    <t>diety radnych</t>
  </si>
  <si>
    <t>dodatki mieszkaniowe</t>
  </si>
  <si>
    <t>zapłata faktur gotówkowych</t>
  </si>
  <si>
    <t>diety za udział w akcjach OSP</t>
  </si>
  <si>
    <t>prowizje sołtysów</t>
  </si>
  <si>
    <t>zwrot za dowoz dzieci do szkoły</t>
  </si>
  <si>
    <t>wypłata za rachunki umowy zlecenia</t>
  </si>
  <si>
    <t>zasiłki rodzinne, opiekuńcze, okresowe, celowe</t>
  </si>
  <si>
    <t>liczba</t>
  </si>
  <si>
    <t>wartość w zł</t>
  </si>
  <si>
    <t xml:space="preserve">liczba 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</si>
  <si>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</si>
  <si>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</si>
  <si>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</si>
  <si>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</si>
  <si>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</si>
  <si>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</si>
  <si>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</si>
  <si>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</si>
  <si>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</si>
  <si>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razem</t>
  </si>
  <si>
    <t>podatki</t>
  </si>
  <si>
    <t>czynsze, opłaty za zużytą wodę,c.o.</t>
  </si>
  <si>
    <t>opłata za zezwolenie na sprzedaż alkoholu</t>
  </si>
  <si>
    <t>opłaty skarbowe</t>
  </si>
  <si>
    <t>opłaty za dowody osobiste</t>
  </si>
  <si>
    <t>sprzedaż nieruchomości,opłata za wieczyste użytkowanie gruntu</t>
  </si>
  <si>
    <t>usługi pogrzebowe</t>
  </si>
  <si>
    <t>opłata targowa, za psy</t>
  </si>
  <si>
    <t>pozostałe wpłaty m.in. za książeczki mieszkaniowe</t>
  </si>
  <si>
    <t>Gminy Ośrodek Pomocy Społecznej w Janowicach Wielkich</t>
  </si>
  <si>
    <t xml:space="preserve">Średniomiesięczne stany środków pieniężnych w poszczególnych jednostakach budżetowych </t>
  </si>
  <si>
    <t>Urząd Gminny w Janowicach Wielkich</t>
  </si>
  <si>
    <t>załącznik część IV</t>
  </si>
  <si>
    <t>załacznik 3 część II</t>
  </si>
  <si>
    <t>załącznik 3 część III</t>
  </si>
  <si>
    <t>Wpłaty gotówkowe w okresie od 01.09.2008 do 15.05.2009 w Urzędzie Gminy Janowice Wielkie</t>
  </si>
  <si>
    <t>Zamówienie publiczne pn. "Wykonanie bankowej obsługi budżetu Gminy Janowice Wielkie i jego jednostek organizacyjnych"</t>
  </si>
  <si>
    <t>Załącznik nr 3 część I</t>
  </si>
  <si>
    <t xml:space="preserve">Zamówienie publiczne pn."Wykonanie bankowej obsługi budżetu Gminy Janowice Wielkie i jego jednostek organizacyjnych" </t>
  </si>
  <si>
    <t>Informacje dotyczące faktycznych usług bankowych wykonywanych w okresie od dnia 1 września 2008r. do dnia 31 maja 2009r.</t>
  </si>
  <si>
    <t>Usługi bankowe</t>
  </si>
  <si>
    <t>Gminny Ośrodek Pomocy Społecznej</t>
  </si>
  <si>
    <t>Gminny Zespół Szkół</t>
  </si>
  <si>
    <t>Przedszkole Publiczne</t>
  </si>
  <si>
    <t>Gminna Biblioteka</t>
  </si>
  <si>
    <t>Urząd Gminy</t>
  </si>
  <si>
    <t>Lp.</t>
  </si>
  <si>
    <t xml:space="preserve">średnia liczba
sztuk w miesiącu </t>
  </si>
  <si>
    <t>średniomiesięczne - wpłaty i wypłaty gotówkowe w zł</t>
  </si>
  <si>
    <t>Otwarcie rachunku bankowego:</t>
  </si>
  <si>
    <t>bieżącego</t>
  </si>
  <si>
    <t>Prowadzenie rachunku bankowego:</t>
  </si>
  <si>
    <t>Wpłaty gotówkowe na rachunek prowadzony w banku</t>
  </si>
  <si>
    <t>3.1</t>
  </si>
  <si>
    <t>Wpłata klienta na rachunek własny w PLN</t>
  </si>
  <si>
    <t>3.2</t>
  </si>
  <si>
    <t>Wpłata na rachunek klienta przez osoby trzecie</t>
  </si>
  <si>
    <t>Wypłaty gotówkowe:</t>
  </si>
  <si>
    <t>a</t>
  </si>
  <si>
    <t>awizowane z rachunku własnego klienta  w danym banku w PLN</t>
  </si>
  <si>
    <t>b</t>
  </si>
  <si>
    <t xml:space="preserve">nieawizowane (bez wcześniejszego zawiadomienia banku o wypłacie gotówkowej) w PLN </t>
  </si>
  <si>
    <t>Przelewy:</t>
  </si>
  <si>
    <t>na formularzu papierowym złożone przez klienta na rachunek w danym banku</t>
  </si>
  <si>
    <t>na formularzu papierowym złożone przez klienta na rachunek  w innych bankach w systemie ELIXIR</t>
  </si>
  <si>
    <t>c</t>
  </si>
  <si>
    <t>złożone przez klienta  za pośrednictwem systemu bankowości elektronicznej na rachunek w innych bankach</t>
  </si>
  <si>
    <t>d</t>
  </si>
  <si>
    <t xml:space="preserve">złożone przez klienta  za pośrednictwem systemu bankowości elektronicznej na rachunek w danym banku </t>
  </si>
  <si>
    <t>e</t>
  </si>
  <si>
    <t xml:space="preserve">elektroniczne przelewy na rachunek ZUS </t>
  </si>
  <si>
    <t>f</t>
  </si>
  <si>
    <t xml:space="preserve">elektroniczne przelewy na rachunek Urzędów Skarbowych </t>
  </si>
  <si>
    <t>g</t>
  </si>
  <si>
    <t>przelewy na rachunek ZUS papierowe</t>
  </si>
  <si>
    <t>h</t>
  </si>
  <si>
    <t>przelewy na rachunek Urzędów Skarbowych papierowe</t>
  </si>
  <si>
    <t>Czynności związane z obsługą rachunków bankowych prowadzonych w systemie home banking:</t>
  </si>
  <si>
    <t>6.1</t>
  </si>
  <si>
    <t>Pierwsza instalacja usługi na:</t>
  </si>
  <si>
    <t>jedno stanowisko</t>
  </si>
  <si>
    <t>2-3 stanowiska</t>
  </si>
  <si>
    <t>3 i więcej stanowisk</t>
  </si>
  <si>
    <t>6.2</t>
  </si>
  <si>
    <t xml:space="preserve">Opłata za następne instalacje usługi: </t>
  </si>
  <si>
    <t>6.3</t>
  </si>
  <si>
    <t>Wydanie nośnika do samodzielnej instalacji home banking</t>
  </si>
  <si>
    <t>6.4</t>
  </si>
  <si>
    <t>Miesięczna opłata abonamentowa za korzystanie z podstawowego modułu systemu elektronicznej obsługi bankowej związanego z jednym lub wieloma rachunkami prowadzonymi</t>
  </si>
  <si>
    <t xml:space="preserve">Wyciągi bankowe </t>
  </si>
  <si>
    <t>Czeki</t>
  </si>
  <si>
    <t>-wydawanie blankietów</t>
  </si>
  <si>
    <t>Wypłaty gotówkowe w okresie od 01.09.2008 do 30.04.2009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</si>
</sst>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sz val="9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38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0" fontId="17" fillId="3" borderId="0" applyNumberFormat="0" applyBorder="0" applyAlignment="0" applyProtection="0"/>
    <xf numFmtId="0" fontId="26" fillId="0" borderId="0"/>
  </cellStyleXfs>
  <cellXfs count="96">
    <xf numFmtId="0" fontId="0" fillId="0" borderId="0" xfId="0"/>
    <xf numFmtId="0" fontId="18" fillId="25" borderId="10" xfId="0" applyFont="1" applyFill="1" applyBorder="1" applyAlignment="1">
      <alignment wrapText="1"/>
    </xf>
    <xf numFmtId="164" fontId="19" fillId="25" borderId="10" xfId="0" applyNumberFormat="1" applyFont="1" applyFill="1" applyBorder="1"/>
    <xf numFmtId="0" fontId="20" fillId="24" borderId="10" xfId="1" applyFont="1" applyFill="1" applyBorder="1"/>
    <xf numFmtId="164" fontId="21" fillId="25" borderId="10" xfId="0" applyNumberFormat="1" applyFont="1" applyFill="1" applyBorder="1"/>
    <xf numFmtId="0" fontId="21" fillId="25" borderId="10" xfId="0" applyFont="1" applyFill="1" applyBorder="1"/>
    <xf numFmtId="4" fontId="21" fillId="25" borderId="10" xfId="0" applyNumberFormat="1" applyFont="1" applyFill="1" applyBorder="1"/>
    <xf numFmtId="0" fontId="20" fillId="24" borderId="10" xfId="43" applyFont="1" applyFill="1" applyBorder="1"/>
    <xf numFmtId="0" fontId="20" fillId="24" borderId="10" xfId="85" applyFont="1" applyFill="1" applyBorder="1"/>
    <xf numFmtId="0" fontId="20" fillId="24" borderId="10" xfId="127" applyFont="1" applyFill="1" applyBorder="1"/>
    <xf numFmtId="0" fontId="20" fillId="24" borderId="10" xfId="169" applyFont="1" applyFill="1" applyBorder="1"/>
    <xf numFmtId="0" fontId="20" fillId="24" borderId="10" xfId="211" applyFont="1" applyFill="1" applyBorder="1"/>
    <xf numFmtId="0" fontId="20" fillId="24" borderId="10" xfId="253" applyFont="1" applyFill="1" applyBorder="1"/>
    <xf numFmtId="0" fontId="20" fillId="24" borderId="10" xfId="295" applyFont="1" applyFill="1" applyBorder="1"/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/>
    <xf numFmtId="164" fontId="23" fillId="0" borderId="10" xfId="0" applyNumberFormat="1" applyFont="1" applyBorder="1"/>
    <xf numFmtId="164" fontId="22" fillId="0" borderId="10" xfId="0" applyNumberFormat="1" applyFont="1" applyBorder="1"/>
    <xf numFmtId="0" fontId="24" fillId="0" borderId="10" xfId="0" applyFont="1" applyBorder="1"/>
    <xf numFmtId="164" fontId="25" fillId="0" borderId="10" xfId="0" applyNumberFormat="1" applyFont="1" applyBorder="1"/>
    <xf numFmtId="164" fontId="24" fillId="0" borderId="10" xfId="0" applyNumberFormat="1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4" fontId="19" fillId="0" borderId="10" xfId="0" applyNumberFormat="1" applyFont="1" applyBorder="1"/>
    <xf numFmtId="0" fontId="18" fillId="0" borderId="10" xfId="0" applyFont="1" applyBorder="1"/>
    <xf numFmtId="165" fontId="18" fillId="0" borderId="10" xfId="0" applyNumberFormat="1" applyFont="1" applyBorder="1"/>
    <xf numFmtId="0" fontId="18" fillId="25" borderId="10" xfId="0" applyFont="1" applyFill="1" applyBorder="1"/>
    <xf numFmtId="164" fontId="24" fillId="0" borderId="15" xfId="0" applyNumberFormat="1" applyFont="1" applyBorder="1"/>
    <xf numFmtId="0" fontId="29" fillId="0" borderId="19" xfId="337" applyFont="1" applyFill="1" applyBorder="1" applyAlignment="1">
      <alignment horizontal="center" vertical="center" wrapText="1"/>
    </xf>
    <xf numFmtId="0" fontId="29" fillId="0" borderId="21" xfId="337" applyFont="1" applyFill="1" applyBorder="1" applyAlignment="1">
      <alignment horizontal="center" vertical="center" wrapText="1"/>
    </xf>
    <xf numFmtId="0" fontId="30" fillId="0" borderId="20" xfId="337" applyFont="1" applyFill="1" applyBorder="1" applyAlignment="1">
      <alignment horizontal="center" vertical="top" wrapText="1"/>
    </xf>
    <xf numFmtId="4" fontId="30" fillId="0" borderId="20" xfId="337" applyNumberFormat="1" applyFont="1" applyFill="1" applyBorder="1" applyAlignment="1">
      <alignment horizontal="center" vertical="top" wrapText="1"/>
    </xf>
    <xf numFmtId="1" fontId="30" fillId="0" borderId="20" xfId="337" applyNumberFormat="1" applyFont="1" applyFill="1" applyBorder="1" applyAlignment="1">
      <alignment horizontal="center" vertical="center" wrapText="1"/>
    </xf>
    <xf numFmtId="0" fontId="28" fillId="0" borderId="20" xfId="337" applyFont="1" applyBorder="1" applyAlignment="1">
      <alignment horizontal="center"/>
    </xf>
    <xf numFmtId="0" fontId="29" fillId="0" borderId="20" xfId="337" applyFont="1" applyFill="1" applyBorder="1" applyAlignment="1">
      <alignment horizontal="center" vertical="center" wrapText="1"/>
    </xf>
    <xf numFmtId="0" fontId="29" fillId="0" borderId="20" xfId="337" applyFont="1" applyFill="1" applyBorder="1" applyAlignment="1">
      <alignment vertical="center" wrapText="1"/>
    </xf>
    <xf numFmtId="0" fontId="27" fillId="0" borderId="20" xfId="337" applyFont="1" applyBorder="1" applyAlignment="1">
      <alignment horizontal="center" vertical="center"/>
    </xf>
    <xf numFmtId="165" fontId="27" fillId="0" borderId="20" xfId="337" applyNumberFormat="1" applyFont="1" applyBorder="1" applyAlignment="1">
      <alignment horizontal="right" vertical="center"/>
    </xf>
    <xf numFmtId="1" fontId="27" fillId="0" borderId="20" xfId="337" applyNumberFormat="1" applyFont="1" applyFill="1" applyBorder="1" applyAlignment="1">
      <alignment horizontal="center" vertical="center" wrapText="1"/>
    </xf>
    <xf numFmtId="165" fontId="27" fillId="0" borderId="20" xfId="337" applyNumberFormat="1" applyFont="1" applyFill="1" applyBorder="1" applyAlignment="1">
      <alignment horizontal="right" vertical="center" wrapText="1"/>
    </xf>
    <xf numFmtId="1" fontId="27" fillId="0" borderId="20" xfId="337" applyNumberFormat="1" applyFont="1" applyBorder="1" applyAlignment="1">
      <alignment horizontal="center" vertical="center"/>
    </xf>
    <xf numFmtId="165" fontId="27" fillId="0" borderId="20" xfId="337" applyNumberFormat="1" applyFont="1" applyBorder="1" applyAlignment="1">
      <alignment vertical="center"/>
    </xf>
    <xf numFmtId="0" fontId="30" fillId="0" borderId="20" xfId="337" applyFont="1" applyFill="1" applyBorder="1" applyAlignment="1">
      <alignment horizontal="center" vertical="center" wrapText="1"/>
    </xf>
    <xf numFmtId="0" fontId="30" fillId="0" borderId="20" xfId="337" applyFont="1" applyFill="1" applyBorder="1" applyAlignment="1">
      <alignment vertical="center" wrapText="1"/>
    </xf>
    <xf numFmtId="0" fontId="28" fillId="0" borderId="20" xfId="337" applyFont="1" applyBorder="1" applyAlignment="1">
      <alignment horizontal="center" vertical="center"/>
    </xf>
    <xf numFmtId="165" fontId="28" fillId="0" borderId="20" xfId="337" applyNumberFormat="1" applyFont="1" applyBorder="1" applyAlignment="1">
      <alignment horizontal="right" vertical="center"/>
    </xf>
    <xf numFmtId="1" fontId="28" fillId="0" borderId="20" xfId="337" applyNumberFormat="1" applyFont="1" applyFill="1" applyBorder="1" applyAlignment="1">
      <alignment horizontal="center" vertical="center" wrapText="1"/>
    </xf>
    <xf numFmtId="165" fontId="28" fillId="0" borderId="20" xfId="337" applyNumberFormat="1" applyFont="1" applyFill="1" applyBorder="1" applyAlignment="1">
      <alignment horizontal="right" vertical="center" wrapText="1"/>
    </xf>
    <xf numFmtId="1" fontId="28" fillId="0" borderId="20" xfId="337" applyNumberFormat="1" applyFont="1" applyBorder="1" applyAlignment="1">
      <alignment horizontal="center" vertical="center"/>
    </xf>
    <xf numFmtId="0" fontId="30" fillId="25" borderId="20" xfId="337" applyFont="1" applyFill="1" applyBorder="1" applyAlignment="1">
      <alignment horizontal="center" vertical="center" wrapText="1"/>
    </xf>
    <xf numFmtId="0" fontId="30" fillId="25" borderId="20" xfId="337" applyFont="1" applyFill="1" applyBorder="1" applyAlignment="1">
      <alignment vertical="center" wrapText="1"/>
    </xf>
    <xf numFmtId="0" fontId="28" fillId="25" borderId="20" xfId="337" applyFont="1" applyFill="1" applyBorder="1" applyAlignment="1">
      <alignment horizontal="center" vertical="center"/>
    </xf>
    <xf numFmtId="165" fontId="28" fillId="25" borderId="20" xfId="337" applyNumberFormat="1" applyFont="1" applyFill="1" applyBorder="1" applyAlignment="1">
      <alignment horizontal="right" vertical="center"/>
    </xf>
    <xf numFmtId="1" fontId="28" fillId="25" borderId="20" xfId="337" applyNumberFormat="1" applyFont="1" applyFill="1" applyBorder="1" applyAlignment="1">
      <alignment horizontal="center" vertical="center" wrapText="1"/>
    </xf>
    <xf numFmtId="165" fontId="28" fillId="25" borderId="20" xfId="337" applyNumberFormat="1" applyFont="1" applyFill="1" applyBorder="1" applyAlignment="1">
      <alignment horizontal="right" vertical="center" wrapText="1"/>
    </xf>
    <xf numFmtId="1" fontId="28" fillId="25" borderId="20" xfId="337" applyNumberFormat="1" applyFont="1" applyFill="1" applyBorder="1" applyAlignment="1">
      <alignment horizontal="center" vertical="center"/>
    </xf>
    <xf numFmtId="165" fontId="27" fillId="25" borderId="20" xfId="337" applyNumberFormat="1" applyFont="1" applyFill="1" applyBorder="1" applyAlignment="1">
      <alignment vertical="center"/>
    </xf>
    <xf numFmtId="0" fontId="27" fillId="0" borderId="16" xfId="337" applyFont="1" applyFill="1" applyBorder="1" applyAlignment="1">
      <alignment horizontal="left" vertical="center"/>
    </xf>
    <xf numFmtId="0" fontId="27" fillId="0" borderId="17" xfId="337" applyFont="1" applyFill="1" applyBorder="1" applyAlignment="1">
      <alignment horizontal="left" vertical="center"/>
    </xf>
    <xf numFmtId="0" fontId="27" fillId="0" borderId="18" xfId="337" applyFont="1" applyFill="1" applyBorder="1" applyAlignment="1">
      <alignment horizontal="left" vertical="center"/>
    </xf>
    <xf numFmtId="0" fontId="27" fillId="0" borderId="16" xfId="337" applyFont="1" applyFill="1" applyBorder="1" applyAlignment="1">
      <alignment horizontal="center" vertical="center" wrapText="1"/>
    </xf>
    <xf numFmtId="0" fontId="27" fillId="0" borderId="17" xfId="337" applyFont="1" applyFill="1" applyBorder="1" applyAlignment="1">
      <alignment horizontal="center" vertical="center" wrapText="1"/>
    </xf>
    <xf numFmtId="0" fontId="27" fillId="0" borderId="18" xfId="337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9" fillId="0" borderId="20" xfId="337" applyFont="1" applyFill="1" applyBorder="1" applyAlignment="1">
      <alignment horizontal="center" vertical="center" wrapText="1"/>
    </xf>
    <xf numFmtId="0" fontId="28" fillId="0" borderId="20" xfId="337" applyFont="1" applyBorder="1" applyAlignment="1">
      <alignment horizontal="center" vertical="center" wrapText="1"/>
    </xf>
    <xf numFmtId="0" fontId="28" fillId="0" borderId="20" xfId="337" applyFont="1" applyBorder="1" applyAlignment="1">
      <alignment horizontal="center" vertical="center"/>
    </xf>
    <xf numFmtId="0" fontId="27" fillId="0" borderId="20" xfId="337" applyFont="1" applyBorder="1" applyAlignment="1">
      <alignment horizontal="center" vertical="center"/>
    </xf>
    <xf numFmtId="0" fontId="18" fillId="0" borderId="11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18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25" borderId="11" xfId="0" applyFont="1" applyFill="1" applyBorder="1" applyAlignment="1">
      <alignment horizontal="center" wrapText="1" shrinkToFit="1"/>
    </xf>
    <xf numFmtId="0" fontId="18" fillId="25" borderId="13" xfId="0" applyFont="1" applyFill="1" applyBorder="1" applyAlignment="1">
      <alignment horizontal="center" wrapText="1" shrinkToFit="1"/>
    </xf>
    <xf numFmtId="0" fontId="18" fillId="25" borderId="12" xfId="0" applyFont="1" applyFill="1" applyBorder="1" applyAlignment="1">
      <alignment horizontal="center" wrapText="1" shrinkToFit="1"/>
    </xf>
    <xf numFmtId="0" fontId="18" fillId="25" borderId="11" xfId="0" applyFont="1" applyFill="1" applyBorder="1" applyAlignment="1">
      <alignment horizontal="center" wrapText="1"/>
    </xf>
    <xf numFmtId="0" fontId="18" fillId="25" borderId="13" xfId="0" applyFont="1" applyFill="1" applyBorder="1" applyAlignment="1">
      <alignment horizontal="center" wrapText="1"/>
    </xf>
    <xf numFmtId="0" fontId="18" fillId="25" borderId="12" xfId="0" applyFont="1" applyFill="1" applyBorder="1" applyAlignment="1">
      <alignment horizontal="center" wrapText="1"/>
    </xf>
  </cellXfs>
  <cellStyles count="338">
    <cellStyle name="20% - akcent 1 2" xfId="2"/>
    <cellStyle name="20% - akcent 1 3" xfId="44"/>
    <cellStyle name="20% - akcent 1 4" xfId="86"/>
    <cellStyle name="20% - akcent 1 5" xfId="128"/>
    <cellStyle name="20% - akcent 1 6" xfId="170"/>
    <cellStyle name="20% - akcent 1 7" xfId="212"/>
    <cellStyle name="20% - akcent 1 8" xfId="254"/>
    <cellStyle name="20% - akcent 1 9" xfId="296"/>
    <cellStyle name="20% - akcent 2 2" xfId="3"/>
    <cellStyle name="20% - akcent 2 3" xfId="45"/>
    <cellStyle name="20% - akcent 2 4" xfId="87"/>
    <cellStyle name="20% - akcent 2 5" xfId="129"/>
    <cellStyle name="20% - akcent 2 6" xfId="171"/>
    <cellStyle name="20% - akcent 2 7" xfId="213"/>
    <cellStyle name="20% - akcent 2 8" xfId="255"/>
    <cellStyle name="20% - akcent 2 9" xfId="297"/>
    <cellStyle name="20% - akcent 3 2" xfId="4"/>
    <cellStyle name="20% - akcent 3 3" xfId="46"/>
    <cellStyle name="20% - akcent 3 4" xfId="88"/>
    <cellStyle name="20% - akcent 3 5" xfId="130"/>
    <cellStyle name="20% - akcent 3 6" xfId="172"/>
    <cellStyle name="20% - akcent 3 7" xfId="214"/>
    <cellStyle name="20% - akcent 3 8" xfId="256"/>
    <cellStyle name="20% - akcent 3 9" xfId="298"/>
    <cellStyle name="20% - akcent 4 2" xfId="5"/>
    <cellStyle name="20% - akcent 4 3" xfId="47"/>
    <cellStyle name="20% - akcent 4 4" xfId="89"/>
    <cellStyle name="20% - akcent 4 5" xfId="131"/>
    <cellStyle name="20% - akcent 4 6" xfId="173"/>
    <cellStyle name="20% - akcent 4 7" xfId="215"/>
    <cellStyle name="20% - akcent 4 8" xfId="257"/>
    <cellStyle name="20% - akcent 4 9" xfId="299"/>
    <cellStyle name="20% - akcent 5 2" xfId="6"/>
    <cellStyle name="20% - akcent 5 3" xfId="48"/>
    <cellStyle name="20% - akcent 5 4" xfId="90"/>
    <cellStyle name="20% - akcent 5 5" xfId="132"/>
    <cellStyle name="20% - akcent 5 6" xfId="174"/>
    <cellStyle name="20% - akcent 5 7" xfId="216"/>
    <cellStyle name="20% - akcent 5 8" xfId="258"/>
    <cellStyle name="20% - akcent 5 9" xfId="300"/>
    <cellStyle name="20% - akcent 6 2" xfId="7"/>
    <cellStyle name="20% - akcent 6 3" xfId="49"/>
    <cellStyle name="20% - akcent 6 4" xfId="91"/>
    <cellStyle name="20% - akcent 6 5" xfId="133"/>
    <cellStyle name="20% - akcent 6 6" xfId="175"/>
    <cellStyle name="20% - akcent 6 7" xfId="217"/>
    <cellStyle name="20% - akcent 6 8" xfId="259"/>
    <cellStyle name="20% - akcent 6 9" xfId="301"/>
    <cellStyle name="40% - akcent 1 2" xfId="8"/>
    <cellStyle name="40% - akcent 1 3" xfId="50"/>
    <cellStyle name="40% - akcent 1 4" xfId="92"/>
    <cellStyle name="40% - akcent 1 5" xfId="134"/>
    <cellStyle name="40% - akcent 1 6" xfId="176"/>
    <cellStyle name="40% - akcent 1 7" xfId="218"/>
    <cellStyle name="40% - akcent 1 8" xfId="260"/>
    <cellStyle name="40% - akcent 1 9" xfId="302"/>
    <cellStyle name="40% - akcent 2 2" xfId="9"/>
    <cellStyle name="40% - akcent 2 3" xfId="51"/>
    <cellStyle name="40% - akcent 2 4" xfId="93"/>
    <cellStyle name="40% - akcent 2 5" xfId="135"/>
    <cellStyle name="40% - akcent 2 6" xfId="177"/>
    <cellStyle name="40% - akcent 2 7" xfId="219"/>
    <cellStyle name="40% - akcent 2 8" xfId="261"/>
    <cellStyle name="40% - akcent 2 9" xfId="303"/>
    <cellStyle name="40% - akcent 3 2" xfId="10"/>
    <cellStyle name="40% - akcent 3 3" xfId="52"/>
    <cellStyle name="40% - akcent 3 4" xfId="94"/>
    <cellStyle name="40% - akcent 3 5" xfId="136"/>
    <cellStyle name="40% - akcent 3 6" xfId="178"/>
    <cellStyle name="40% - akcent 3 7" xfId="220"/>
    <cellStyle name="40% - akcent 3 8" xfId="262"/>
    <cellStyle name="40% - akcent 3 9" xfId="304"/>
    <cellStyle name="40% - akcent 4 2" xfId="11"/>
    <cellStyle name="40% - akcent 4 3" xfId="53"/>
    <cellStyle name="40% - akcent 4 4" xfId="95"/>
    <cellStyle name="40% - akcent 4 5" xfId="137"/>
    <cellStyle name="40% - akcent 4 6" xfId="179"/>
    <cellStyle name="40% - akcent 4 7" xfId="221"/>
    <cellStyle name="40% - akcent 4 8" xfId="263"/>
    <cellStyle name="40% - akcent 4 9" xfId="305"/>
    <cellStyle name="40% - akcent 5 2" xfId="12"/>
    <cellStyle name="40% - akcent 5 3" xfId="54"/>
    <cellStyle name="40% - akcent 5 4" xfId="96"/>
    <cellStyle name="40% - akcent 5 5" xfId="138"/>
    <cellStyle name="40% - akcent 5 6" xfId="180"/>
    <cellStyle name="40% - akcent 5 7" xfId="222"/>
    <cellStyle name="40% - akcent 5 8" xfId="264"/>
    <cellStyle name="40% - akcent 5 9" xfId="306"/>
    <cellStyle name="40% - akcent 6 2" xfId="13"/>
    <cellStyle name="40% - akcent 6 3" xfId="55"/>
    <cellStyle name="40% - akcent 6 4" xfId="97"/>
    <cellStyle name="40% - akcent 6 5" xfId="139"/>
    <cellStyle name="40% - akcent 6 6" xfId="181"/>
    <cellStyle name="40% - akcent 6 7" xfId="223"/>
    <cellStyle name="40% - akcent 6 8" xfId="265"/>
    <cellStyle name="40% - akcent 6 9" xfId="307"/>
    <cellStyle name="60% - akcent 1 2" xfId="14"/>
    <cellStyle name="60% - akcent 1 3" xfId="56"/>
    <cellStyle name="60% - akcent 1 4" xfId="98"/>
    <cellStyle name="60% - akcent 1 5" xfId="140"/>
    <cellStyle name="60% - akcent 1 6" xfId="182"/>
    <cellStyle name="60% - akcent 1 7" xfId="224"/>
    <cellStyle name="60% - akcent 1 8" xfId="266"/>
    <cellStyle name="60% - akcent 1 9" xfId="308"/>
    <cellStyle name="60% - akcent 2 2" xfId="15"/>
    <cellStyle name="60% - akcent 2 3" xfId="57"/>
    <cellStyle name="60% - akcent 2 4" xfId="99"/>
    <cellStyle name="60% - akcent 2 5" xfId="141"/>
    <cellStyle name="60% - akcent 2 6" xfId="183"/>
    <cellStyle name="60% - akcent 2 7" xfId="225"/>
    <cellStyle name="60% - akcent 2 8" xfId="267"/>
    <cellStyle name="60% - akcent 2 9" xfId="309"/>
    <cellStyle name="60% - akcent 3 2" xfId="16"/>
    <cellStyle name="60% - akcent 3 3" xfId="58"/>
    <cellStyle name="60% - akcent 3 4" xfId="100"/>
    <cellStyle name="60% - akcent 3 5" xfId="142"/>
    <cellStyle name="60% - akcent 3 6" xfId="184"/>
    <cellStyle name="60% - akcent 3 7" xfId="226"/>
    <cellStyle name="60% - akcent 3 8" xfId="268"/>
    <cellStyle name="60% - akcent 3 9" xfId="310"/>
    <cellStyle name="60% - akcent 4 2" xfId="17"/>
    <cellStyle name="60% - akcent 4 3" xfId="59"/>
    <cellStyle name="60% - akcent 4 4" xfId="101"/>
    <cellStyle name="60% - akcent 4 5" xfId="143"/>
    <cellStyle name="60% - akcent 4 6" xfId="185"/>
    <cellStyle name="60% - akcent 4 7" xfId="227"/>
    <cellStyle name="60% - akcent 4 8" xfId="269"/>
    <cellStyle name="60% - akcent 4 9" xfId="311"/>
    <cellStyle name="60% - akcent 5 2" xfId="18"/>
    <cellStyle name="60% - akcent 5 3" xfId="60"/>
    <cellStyle name="60% - akcent 5 4" xfId="102"/>
    <cellStyle name="60% - akcent 5 5" xfId="144"/>
    <cellStyle name="60% - akcent 5 6" xfId="186"/>
    <cellStyle name="60% - akcent 5 7" xfId="228"/>
    <cellStyle name="60% - akcent 5 8" xfId="270"/>
    <cellStyle name="60% - akcent 5 9" xfId="312"/>
    <cellStyle name="60% - akcent 6 2" xfId="19"/>
    <cellStyle name="60% - akcent 6 3" xfId="61"/>
    <cellStyle name="60% - akcent 6 4" xfId="103"/>
    <cellStyle name="60% - akcent 6 5" xfId="145"/>
    <cellStyle name="60% - akcent 6 6" xfId="187"/>
    <cellStyle name="60% - akcent 6 7" xfId="229"/>
    <cellStyle name="60% - akcent 6 8" xfId="271"/>
    <cellStyle name="60% - akcent 6 9" xfId="313"/>
    <cellStyle name="Akcent 1 2" xfId="20"/>
    <cellStyle name="Akcent 1 3" xfId="62"/>
    <cellStyle name="Akcent 1 4" xfId="104"/>
    <cellStyle name="Akcent 1 5" xfId="146"/>
    <cellStyle name="Akcent 1 6" xfId="188"/>
    <cellStyle name="Akcent 1 7" xfId="230"/>
    <cellStyle name="Akcent 1 8" xfId="272"/>
    <cellStyle name="Akcent 1 9" xfId="314"/>
    <cellStyle name="Akcent 2 2" xfId="21"/>
    <cellStyle name="Akcent 2 3" xfId="63"/>
    <cellStyle name="Akcent 2 4" xfId="105"/>
    <cellStyle name="Akcent 2 5" xfId="147"/>
    <cellStyle name="Akcent 2 6" xfId="189"/>
    <cellStyle name="Akcent 2 7" xfId="231"/>
    <cellStyle name="Akcent 2 8" xfId="273"/>
    <cellStyle name="Akcent 2 9" xfId="315"/>
    <cellStyle name="Akcent 3 2" xfId="22"/>
    <cellStyle name="Akcent 3 3" xfId="64"/>
    <cellStyle name="Akcent 3 4" xfId="106"/>
    <cellStyle name="Akcent 3 5" xfId="148"/>
    <cellStyle name="Akcent 3 6" xfId="190"/>
    <cellStyle name="Akcent 3 7" xfId="232"/>
    <cellStyle name="Akcent 3 8" xfId="274"/>
    <cellStyle name="Akcent 3 9" xfId="316"/>
    <cellStyle name="Akcent 4 2" xfId="23"/>
    <cellStyle name="Akcent 4 3" xfId="65"/>
    <cellStyle name="Akcent 4 4" xfId="107"/>
    <cellStyle name="Akcent 4 5" xfId="149"/>
    <cellStyle name="Akcent 4 6" xfId="191"/>
    <cellStyle name="Akcent 4 7" xfId="233"/>
    <cellStyle name="Akcent 4 8" xfId="275"/>
    <cellStyle name="Akcent 4 9" xfId="317"/>
    <cellStyle name="Akcent 5 2" xfId="24"/>
    <cellStyle name="Akcent 5 3" xfId="66"/>
    <cellStyle name="Akcent 5 4" xfId="108"/>
    <cellStyle name="Akcent 5 5" xfId="150"/>
    <cellStyle name="Akcent 5 6" xfId="192"/>
    <cellStyle name="Akcent 5 7" xfId="234"/>
    <cellStyle name="Akcent 5 8" xfId="276"/>
    <cellStyle name="Akcent 5 9" xfId="318"/>
    <cellStyle name="Akcent 6 2" xfId="25"/>
    <cellStyle name="Akcent 6 3" xfId="67"/>
    <cellStyle name="Akcent 6 4" xfId="109"/>
    <cellStyle name="Akcent 6 5" xfId="151"/>
    <cellStyle name="Akcent 6 6" xfId="193"/>
    <cellStyle name="Akcent 6 7" xfId="235"/>
    <cellStyle name="Akcent 6 8" xfId="277"/>
    <cellStyle name="Akcent 6 9" xfId="319"/>
    <cellStyle name="Dane wejściowe 2" xfId="26"/>
    <cellStyle name="Dane wejściowe 3" xfId="68"/>
    <cellStyle name="Dane wejściowe 4" xfId="110"/>
    <cellStyle name="Dane wejściowe 5" xfId="152"/>
    <cellStyle name="Dane wejściowe 6" xfId="194"/>
    <cellStyle name="Dane wejściowe 7" xfId="236"/>
    <cellStyle name="Dane wejściowe 8" xfId="278"/>
    <cellStyle name="Dane wejściowe 9" xfId="320"/>
    <cellStyle name="Dane wyjściowe 2" xfId="27"/>
    <cellStyle name="Dane wyjściowe 3" xfId="69"/>
    <cellStyle name="Dane wyjściowe 4" xfId="111"/>
    <cellStyle name="Dane wyjściowe 5" xfId="153"/>
    <cellStyle name="Dane wyjściowe 6" xfId="195"/>
    <cellStyle name="Dane wyjściowe 7" xfId="237"/>
    <cellStyle name="Dane wyjściowe 8" xfId="279"/>
    <cellStyle name="Dane wyjściowe 9" xfId="321"/>
    <cellStyle name="Dobre 2" xfId="28"/>
    <cellStyle name="Dobre 3" xfId="70"/>
    <cellStyle name="Dobre 4" xfId="112"/>
    <cellStyle name="Dobre 5" xfId="154"/>
    <cellStyle name="Dobre 6" xfId="196"/>
    <cellStyle name="Dobre 7" xfId="238"/>
    <cellStyle name="Dobre 8" xfId="280"/>
    <cellStyle name="Dobre 9" xfId="322"/>
    <cellStyle name="Komórka połączona 2" xfId="29"/>
    <cellStyle name="Komórka połączona 3" xfId="71"/>
    <cellStyle name="Komórka połączona 4" xfId="113"/>
    <cellStyle name="Komórka połączona 5" xfId="155"/>
    <cellStyle name="Komórka połączona 6" xfId="197"/>
    <cellStyle name="Komórka połączona 7" xfId="239"/>
    <cellStyle name="Komórka połączona 8" xfId="281"/>
    <cellStyle name="Komórka połączona 9" xfId="323"/>
    <cellStyle name="Komórka zaznaczona 2" xfId="30"/>
    <cellStyle name="Komórka zaznaczona 3" xfId="72"/>
    <cellStyle name="Komórka zaznaczona 4" xfId="114"/>
    <cellStyle name="Komórka zaznaczona 5" xfId="156"/>
    <cellStyle name="Komórka zaznaczona 6" xfId="198"/>
    <cellStyle name="Komórka zaznaczona 7" xfId="240"/>
    <cellStyle name="Komórka zaznaczona 8" xfId="282"/>
    <cellStyle name="Komórka zaznaczona 9" xfId="324"/>
    <cellStyle name="Nagłówek 1 2" xfId="31"/>
    <cellStyle name="Nagłówek 1 3" xfId="73"/>
    <cellStyle name="Nagłówek 1 4" xfId="115"/>
    <cellStyle name="Nagłówek 1 5" xfId="157"/>
    <cellStyle name="Nagłówek 1 6" xfId="199"/>
    <cellStyle name="Nagłówek 1 7" xfId="241"/>
    <cellStyle name="Nagłówek 1 8" xfId="283"/>
    <cellStyle name="Nagłówek 1 9" xfId="325"/>
    <cellStyle name="Nagłówek 2 2" xfId="32"/>
    <cellStyle name="Nagłówek 2 3" xfId="74"/>
    <cellStyle name="Nagłówek 2 4" xfId="116"/>
    <cellStyle name="Nagłówek 2 5" xfId="158"/>
    <cellStyle name="Nagłówek 2 6" xfId="200"/>
    <cellStyle name="Nagłówek 2 7" xfId="242"/>
    <cellStyle name="Nagłówek 2 8" xfId="284"/>
    <cellStyle name="Nagłówek 2 9" xfId="326"/>
    <cellStyle name="Nagłówek 3 2" xfId="33"/>
    <cellStyle name="Nagłówek 3 3" xfId="75"/>
    <cellStyle name="Nagłówek 3 4" xfId="117"/>
    <cellStyle name="Nagłówek 3 5" xfId="159"/>
    <cellStyle name="Nagłówek 3 6" xfId="201"/>
    <cellStyle name="Nagłówek 3 7" xfId="243"/>
    <cellStyle name="Nagłówek 3 8" xfId="285"/>
    <cellStyle name="Nagłówek 3 9" xfId="327"/>
    <cellStyle name="Nagłówek 4 2" xfId="34"/>
    <cellStyle name="Nagłówek 4 3" xfId="76"/>
    <cellStyle name="Nagłówek 4 4" xfId="118"/>
    <cellStyle name="Nagłówek 4 5" xfId="160"/>
    <cellStyle name="Nagłówek 4 6" xfId="202"/>
    <cellStyle name="Nagłówek 4 7" xfId="244"/>
    <cellStyle name="Nagłówek 4 8" xfId="286"/>
    <cellStyle name="Nagłówek 4 9" xfId="328"/>
    <cellStyle name="Neutralne 2" xfId="35"/>
    <cellStyle name="Neutralne 3" xfId="77"/>
    <cellStyle name="Neutralne 4" xfId="119"/>
    <cellStyle name="Neutralne 5" xfId="161"/>
    <cellStyle name="Neutralne 6" xfId="203"/>
    <cellStyle name="Neutralne 7" xfId="245"/>
    <cellStyle name="Neutralne 8" xfId="287"/>
    <cellStyle name="Neutralne 9" xfId="329"/>
    <cellStyle name="Normalny" xfId="0" builtinId="0"/>
    <cellStyle name="Normalny 2" xfId="1"/>
    <cellStyle name="Normalny 3" xfId="43"/>
    <cellStyle name="Normalny 4" xfId="85"/>
    <cellStyle name="Normalny 5" xfId="127"/>
    <cellStyle name="Normalny 6" xfId="169"/>
    <cellStyle name="Normalny 7" xfId="211"/>
    <cellStyle name="Normalny 8" xfId="253"/>
    <cellStyle name="Normalny 9" xfId="295"/>
    <cellStyle name="Normalny_Arkusz1" xfId="337"/>
    <cellStyle name="Obliczenia 2" xfId="36"/>
    <cellStyle name="Obliczenia 3" xfId="78"/>
    <cellStyle name="Obliczenia 4" xfId="120"/>
    <cellStyle name="Obliczenia 5" xfId="162"/>
    <cellStyle name="Obliczenia 6" xfId="204"/>
    <cellStyle name="Obliczenia 7" xfId="246"/>
    <cellStyle name="Obliczenia 8" xfId="288"/>
    <cellStyle name="Obliczenia 9" xfId="330"/>
    <cellStyle name="Suma 2" xfId="37"/>
    <cellStyle name="Suma 3" xfId="79"/>
    <cellStyle name="Suma 4" xfId="121"/>
    <cellStyle name="Suma 5" xfId="163"/>
    <cellStyle name="Suma 6" xfId="205"/>
    <cellStyle name="Suma 7" xfId="247"/>
    <cellStyle name="Suma 8" xfId="289"/>
    <cellStyle name="Suma 9" xfId="331"/>
    <cellStyle name="Tekst objaśnienia 2" xfId="38"/>
    <cellStyle name="Tekst objaśnienia 3" xfId="80"/>
    <cellStyle name="Tekst objaśnienia 4" xfId="122"/>
    <cellStyle name="Tekst objaśnienia 5" xfId="164"/>
    <cellStyle name="Tekst objaśnienia 6" xfId="206"/>
    <cellStyle name="Tekst objaśnienia 7" xfId="248"/>
    <cellStyle name="Tekst objaśnienia 8" xfId="290"/>
    <cellStyle name="Tekst objaśnienia 9" xfId="332"/>
    <cellStyle name="Tekst ostrzeżenia 2" xfId="39"/>
    <cellStyle name="Tekst ostrzeżenia 3" xfId="81"/>
    <cellStyle name="Tekst ostrzeżenia 4" xfId="123"/>
    <cellStyle name="Tekst ostrzeżenia 5" xfId="165"/>
    <cellStyle name="Tekst ostrzeżenia 6" xfId="207"/>
    <cellStyle name="Tekst ostrzeżenia 7" xfId="249"/>
    <cellStyle name="Tekst ostrzeżenia 8" xfId="291"/>
    <cellStyle name="Tekst ostrzeżenia 9" xfId="333"/>
    <cellStyle name="Tytuł 2" xfId="40"/>
    <cellStyle name="Tytuł 3" xfId="82"/>
    <cellStyle name="Tytuł 4" xfId="124"/>
    <cellStyle name="Tytuł 5" xfId="166"/>
    <cellStyle name="Tytuł 6" xfId="208"/>
    <cellStyle name="Tytuł 7" xfId="250"/>
    <cellStyle name="Tytuł 8" xfId="292"/>
    <cellStyle name="Tytuł 9" xfId="334"/>
    <cellStyle name="Uwaga 2" xfId="41"/>
    <cellStyle name="Uwaga 3" xfId="83"/>
    <cellStyle name="Uwaga 4" xfId="125"/>
    <cellStyle name="Uwaga 5" xfId="167"/>
    <cellStyle name="Uwaga 6" xfId="209"/>
    <cellStyle name="Uwaga 7" xfId="251"/>
    <cellStyle name="Uwaga 8" xfId="293"/>
    <cellStyle name="Uwaga 9" xfId="335"/>
    <cellStyle name="Złe 2" xfId="42"/>
    <cellStyle name="Złe 3" xfId="84"/>
    <cellStyle name="Złe 4" xfId="126"/>
    <cellStyle name="Złe 5" xfId="168"/>
    <cellStyle name="Złe 6" xfId="210"/>
    <cellStyle name="Złe 7" xfId="252"/>
    <cellStyle name="Złe 8" xfId="294"/>
    <cellStyle name="Złe 9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5" workbookViewId="0">
      <selection activeCell="N12" sqref="N12"/>
    </sheetView>
  </sheetViews>
  <sheetFormatPr defaultRowHeight="14.25"/>
  <cols>
    <col min="1" max="1" width="4" customWidth="1"/>
    <col min="2" max="2" width="19.875" customWidth="1"/>
    <col min="3" max="3" width="8.375" customWidth="1"/>
    <col min="4" max="4" width="9.25" bestFit="1" customWidth="1"/>
    <col min="5" max="5" width="8.25" customWidth="1"/>
    <col min="6" max="6" width="11.875" customWidth="1"/>
    <col min="7" max="7" width="8" customWidth="1"/>
    <col min="9" max="9" width="7.75" customWidth="1"/>
    <col min="10" max="10" width="8.625" customWidth="1"/>
    <col min="11" max="11" width="8" customWidth="1"/>
    <col min="12" max="12" width="9.25" bestFit="1" customWidth="1"/>
    <col min="13" max="13" width="7.875" customWidth="1"/>
    <col min="14" max="14" width="10.625" customWidth="1"/>
  </cols>
  <sheetData>
    <row r="1" spans="1:14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>
      <c r="A3" s="64" t="s">
        <v>65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30" customHeight="1">
      <c r="A4" s="29"/>
      <c r="B4" s="67" t="s">
        <v>66</v>
      </c>
      <c r="C4" s="68" t="s">
        <v>67</v>
      </c>
      <c r="D4" s="68"/>
      <c r="E4" s="68" t="s">
        <v>68</v>
      </c>
      <c r="F4" s="68"/>
      <c r="G4" s="68" t="s">
        <v>69</v>
      </c>
      <c r="H4" s="68"/>
      <c r="I4" s="69" t="s">
        <v>70</v>
      </c>
      <c r="J4" s="69"/>
      <c r="K4" s="68" t="s">
        <v>71</v>
      </c>
      <c r="L4" s="68"/>
      <c r="M4" s="70" t="s">
        <v>13</v>
      </c>
      <c r="N4" s="70"/>
    </row>
    <row r="5" spans="1:14" ht="72">
      <c r="A5" s="30" t="s">
        <v>72</v>
      </c>
      <c r="B5" s="67"/>
      <c r="C5" s="31" t="s">
        <v>73</v>
      </c>
      <c r="D5" s="32" t="s">
        <v>74</v>
      </c>
      <c r="E5" s="31" t="s">
        <v>73</v>
      </c>
      <c r="F5" s="32" t="s">
        <v>74</v>
      </c>
      <c r="G5" s="31" t="s">
        <v>73</v>
      </c>
      <c r="H5" s="32" t="s">
        <v>74</v>
      </c>
      <c r="I5" s="31" t="s">
        <v>73</v>
      </c>
      <c r="J5" s="32" t="s">
        <v>74</v>
      </c>
      <c r="K5" s="31" t="s">
        <v>73</v>
      </c>
      <c r="L5" s="32" t="s">
        <v>74</v>
      </c>
      <c r="M5" s="31" t="s">
        <v>73</v>
      </c>
      <c r="N5" s="32" t="s">
        <v>74</v>
      </c>
    </row>
    <row r="6" spans="1:14">
      <c r="A6" s="33">
        <v>1</v>
      </c>
      <c r="B6" s="33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15</v>
      </c>
      <c r="N6" s="34">
        <v>16</v>
      </c>
    </row>
    <row r="7" spans="1:14" ht="28.5" customHeight="1">
      <c r="A7" s="35">
        <v>1</v>
      </c>
      <c r="B7" s="36" t="s">
        <v>75</v>
      </c>
      <c r="C7" s="37">
        <v>3</v>
      </c>
      <c r="D7" s="38"/>
      <c r="E7" s="39">
        <v>3</v>
      </c>
      <c r="F7" s="40"/>
      <c r="G7" s="39">
        <v>2</v>
      </c>
      <c r="H7" s="40"/>
      <c r="I7" s="37">
        <v>1</v>
      </c>
      <c r="J7" s="38"/>
      <c r="K7" s="39">
        <v>6</v>
      </c>
      <c r="L7" s="40"/>
      <c r="M7" s="41">
        <v>15</v>
      </c>
      <c r="N7" s="42">
        <v>0</v>
      </c>
    </row>
    <row r="8" spans="1:14">
      <c r="A8" s="43"/>
      <c r="B8" s="44" t="s">
        <v>76</v>
      </c>
      <c r="C8" s="45">
        <v>3</v>
      </c>
      <c r="D8" s="46"/>
      <c r="E8" s="47">
        <v>3</v>
      </c>
      <c r="F8" s="48"/>
      <c r="G8" s="47">
        <v>2</v>
      </c>
      <c r="H8" s="48"/>
      <c r="I8" s="45">
        <v>1</v>
      </c>
      <c r="J8" s="46"/>
      <c r="K8" s="47">
        <v>6</v>
      </c>
      <c r="L8" s="48"/>
      <c r="M8" s="49">
        <v>15</v>
      </c>
      <c r="N8" s="42">
        <v>0</v>
      </c>
    </row>
    <row r="9" spans="1:14" ht="40.5" customHeight="1">
      <c r="A9" s="35">
        <v>2</v>
      </c>
      <c r="B9" s="36" t="s">
        <v>77</v>
      </c>
      <c r="C9" s="37">
        <v>3</v>
      </c>
      <c r="D9" s="38">
        <v>300</v>
      </c>
      <c r="E9" s="39">
        <v>3</v>
      </c>
      <c r="F9" s="40">
        <v>170</v>
      </c>
      <c r="G9" s="39">
        <v>2</v>
      </c>
      <c r="H9" s="40">
        <v>120</v>
      </c>
      <c r="I9" s="37">
        <v>1</v>
      </c>
      <c r="J9" s="38">
        <v>100</v>
      </c>
      <c r="K9" s="39">
        <v>6</v>
      </c>
      <c r="L9" s="40">
        <v>0</v>
      </c>
      <c r="M9" s="41">
        <v>15</v>
      </c>
      <c r="N9" s="42">
        <v>690</v>
      </c>
    </row>
    <row r="10" spans="1:14">
      <c r="A10" s="43"/>
      <c r="B10" s="44" t="s">
        <v>76</v>
      </c>
      <c r="C10" s="45">
        <v>3</v>
      </c>
      <c r="D10" s="46">
        <v>300</v>
      </c>
      <c r="E10" s="47">
        <v>3</v>
      </c>
      <c r="F10" s="48">
        <v>170</v>
      </c>
      <c r="G10" s="47">
        <v>2</v>
      </c>
      <c r="H10" s="48">
        <v>120</v>
      </c>
      <c r="I10" s="45">
        <v>1</v>
      </c>
      <c r="J10" s="46">
        <v>100</v>
      </c>
      <c r="K10" s="47">
        <v>6</v>
      </c>
      <c r="L10" s="48">
        <v>0</v>
      </c>
      <c r="M10" s="49">
        <v>15</v>
      </c>
      <c r="N10" s="42">
        <v>690</v>
      </c>
    </row>
    <row r="11" spans="1:14" ht="47.25" customHeight="1">
      <c r="A11" s="35">
        <v>3</v>
      </c>
      <c r="B11" s="36" t="s">
        <v>78</v>
      </c>
      <c r="C11" s="37"/>
      <c r="D11" s="38"/>
      <c r="E11" s="39">
        <v>27</v>
      </c>
      <c r="F11" s="40">
        <v>246827</v>
      </c>
      <c r="G11" s="39">
        <v>8</v>
      </c>
      <c r="H11" s="40">
        <v>41060</v>
      </c>
      <c r="I11" s="37"/>
      <c r="J11" s="38"/>
      <c r="K11" s="39">
        <v>529</v>
      </c>
      <c r="L11" s="40">
        <v>85684.3</v>
      </c>
      <c r="M11" s="41">
        <f>E11+G11+K11</f>
        <v>564</v>
      </c>
      <c r="N11" s="42">
        <f>F11+H11+L11</f>
        <v>373571.3</v>
      </c>
    </row>
    <row r="12" spans="1:14" ht="45" customHeight="1">
      <c r="A12" s="43" t="s">
        <v>79</v>
      </c>
      <c r="B12" s="44" t="s">
        <v>80</v>
      </c>
      <c r="C12" s="45"/>
      <c r="D12" s="46"/>
      <c r="E12" s="47">
        <v>9</v>
      </c>
      <c r="F12" s="48">
        <v>12417</v>
      </c>
      <c r="G12" s="47"/>
      <c r="H12" s="48"/>
      <c r="I12" s="45"/>
      <c r="J12" s="46"/>
      <c r="K12" s="47"/>
      <c r="L12" s="48"/>
      <c r="M12" s="49">
        <f>E12</f>
        <v>9</v>
      </c>
      <c r="N12" s="42">
        <f>F12</f>
        <v>12417</v>
      </c>
    </row>
    <row r="13" spans="1:14" ht="39" customHeight="1">
      <c r="A13" s="43" t="s">
        <v>81</v>
      </c>
      <c r="B13" s="44" t="s">
        <v>82</v>
      </c>
      <c r="C13" s="45"/>
      <c r="D13" s="46"/>
      <c r="E13" s="47">
        <v>18</v>
      </c>
      <c r="F13" s="48">
        <v>234410</v>
      </c>
      <c r="G13" s="47">
        <v>8</v>
      </c>
      <c r="H13" s="48">
        <v>41060</v>
      </c>
      <c r="I13" s="45"/>
      <c r="J13" s="46"/>
      <c r="K13" s="47">
        <v>529</v>
      </c>
      <c r="L13" s="48">
        <v>85684.3</v>
      </c>
      <c r="M13" s="49">
        <f>E13+G13+K13</f>
        <v>555</v>
      </c>
      <c r="N13" s="42">
        <f>F13+H13+L13</f>
        <v>361154.3</v>
      </c>
    </row>
    <row r="14" spans="1:14" ht="15.75" customHeight="1">
      <c r="A14" s="35">
        <v>4</v>
      </c>
      <c r="B14" s="36" t="s">
        <v>83</v>
      </c>
      <c r="C14" s="37">
        <f>C15</f>
        <v>87</v>
      </c>
      <c r="D14" s="38">
        <f>D15</f>
        <v>22193.23</v>
      </c>
      <c r="E14" s="39">
        <v>7</v>
      </c>
      <c r="F14" s="40">
        <v>15312</v>
      </c>
      <c r="G14" s="39">
        <v>2</v>
      </c>
      <c r="H14" s="40">
        <v>2070</v>
      </c>
      <c r="I14" s="37"/>
      <c r="J14" s="38"/>
      <c r="K14" s="39">
        <f>K15</f>
        <v>99</v>
      </c>
      <c r="L14" s="40">
        <f>L15</f>
        <v>42590.04</v>
      </c>
      <c r="M14" s="49">
        <f>C14+E14+G14+K14</f>
        <v>195</v>
      </c>
      <c r="N14" s="42">
        <f>D14+F14+H14+L14</f>
        <v>82165.26999999999</v>
      </c>
    </row>
    <row r="15" spans="1:14" ht="45.75" customHeight="1">
      <c r="A15" s="43" t="s">
        <v>84</v>
      </c>
      <c r="B15" s="44" t="s">
        <v>85</v>
      </c>
      <c r="C15" s="45">
        <v>87</v>
      </c>
      <c r="D15" s="46">
        <v>22193.23</v>
      </c>
      <c r="E15" s="47"/>
      <c r="F15" s="48"/>
      <c r="G15" s="47"/>
      <c r="H15" s="48"/>
      <c r="I15" s="45"/>
      <c r="J15" s="46"/>
      <c r="K15" s="47">
        <v>99</v>
      </c>
      <c r="L15" s="48">
        <v>42590.04</v>
      </c>
      <c r="M15" s="49">
        <f>C15+K15</f>
        <v>186</v>
      </c>
      <c r="N15" s="42">
        <f>D15+L15</f>
        <v>64783.270000000004</v>
      </c>
    </row>
    <row r="16" spans="1:14" ht="69" customHeight="1">
      <c r="A16" s="43" t="s">
        <v>86</v>
      </c>
      <c r="B16" s="44" t="s">
        <v>87</v>
      </c>
      <c r="C16" s="45"/>
      <c r="D16" s="46"/>
      <c r="E16" s="47">
        <v>7</v>
      </c>
      <c r="F16" s="48">
        <v>15312</v>
      </c>
      <c r="G16" s="47">
        <v>2</v>
      </c>
      <c r="H16" s="48">
        <v>2070</v>
      </c>
      <c r="I16" s="45"/>
      <c r="J16" s="46"/>
      <c r="K16" s="47"/>
      <c r="L16" s="48"/>
      <c r="M16" s="41">
        <v>9</v>
      </c>
      <c r="N16" s="42">
        <f>F16+H16</f>
        <v>17382</v>
      </c>
    </row>
    <row r="17" spans="1:14">
      <c r="A17" s="35">
        <v>5</v>
      </c>
      <c r="B17" s="36" t="s">
        <v>88</v>
      </c>
      <c r="C17" s="37">
        <v>277</v>
      </c>
      <c r="D17" s="38"/>
      <c r="E17" s="39">
        <v>119</v>
      </c>
      <c r="F17" s="40"/>
      <c r="G17" s="39">
        <v>45</v>
      </c>
      <c r="H17" s="40"/>
      <c r="I17" s="37"/>
      <c r="J17" s="38"/>
      <c r="K17" s="39">
        <v>502</v>
      </c>
      <c r="L17" s="40"/>
      <c r="M17" s="49">
        <v>943</v>
      </c>
      <c r="N17" s="42">
        <v>0</v>
      </c>
    </row>
    <row r="18" spans="1:14" ht="54.75" customHeight="1">
      <c r="A18" s="43" t="s">
        <v>84</v>
      </c>
      <c r="B18" s="44" t="s">
        <v>89</v>
      </c>
      <c r="C18" s="45"/>
      <c r="D18" s="46"/>
      <c r="E18" s="47"/>
      <c r="F18" s="48"/>
      <c r="G18" s="47"/>
      <c r="H18" s="48"/>
      <c r="I18" s="45">
        <v>10</v>
      </c>
      <c r="J18" s="46"/>
      <c r="K18" s="47"/>
      <c r="L18" s="48"/>
      <c r="M18" s="49">
        <v>10</v>
      </c>
      <c r="N18" s="42">
        <v>0</v>
      </c>
    </row>
    <row r="19" spans="1:14" ht="56.25" customHeight="1">
      <c r="A19" s="43" t="s">
        <v>86</v>
      </c>
      <c r="B19" s="44" t="s">
        <v>90</v>
      </c>
      <c r="C19" s="45"/>
      <c r="D19" s="46"/>
      <c r="E19" s="47"/>
      <c r="F19" s="48"/>
      <c r="G19" s="47"/>
      <c r="H19" s="48"/>
      <c r="I19" s="45">
        <v>11</v>
      </c>
      <c r="J19" s="46"/>
      <c r="K19" s="47"/>
      <c r="L19" s="48"/>
      <c r="M19" s="49">
        <v>11</v>
      </c>
      <c r="N19" s="42">
        <v>0</v>
      </c>
    </row>
    <row r="20" spans="1:14" ht="61.5" customHeight="1">
      <c r="A20" s="43" t="s">
        <v>91</v>
      </c>
      <c r="B20" s="44" t="s">
        <v>92</v>
      </c>
      <c r="C20" s="45">
        <v>20</v>
      </c>
      <c r="D20" s="46"/>
      <c r="E20" s="47">
        <v>73</v>
      </c>
      <c r="F20" s="48"/>
      <c r="G20" s="47">
        <v>24</v>
      </c>
      <c r="H20" s="48"/>
      <c r="I20" s="45"/>
      <c r="J20" s="46"/>
      <c r="K20" s="47">
        <v>166</v>
      </c>
      <c r="L20" s="48"/>
      <c r="M20" s="49">
        <v>283</v>
      </c>
      <c r="N20" s="42">
        <v>0</v>
      </c>
    </row>
    <row r="21" spans="1:14" ht="72.75" customHeight="1">
      <c r="A21" s="43" t="s">
        <v>93</v>
      </c>
      <c r="B21" s="44" t="s">
        <v>94</v>
      </c>
      <c r="C21" s="45">
        <v>250</v>
      </c>
      <c r="D21" s="46"/>
      <c r="E21" s="47">
        <v>43</v>
      </c>
      <c r="F21" s="48"/>
      <c r="G21" s="47">
        <v>17</v>
      </c>
      <c r="H21" s="48"/>
      <c r="I21" s="45"/>
      <c r="J21" s="46"/>
      <c r="K21" s="47">
        <v>36</v>
      </c>
      <c r="L21" s="48"/>
      <c r="M21" s="49">
        <v>346</v>
      </c>
      <c r="N21" s="42">
        <v>0</v>
      </c>
    </row>
    <row r="22" spans="1:14" ht="30" customHeight="1">
      <c r="A22" s="43" t="s">
        <v>95</v>
      </c>
      <c r="B22" s="44" t="s">
        <v>96</v>
      </c>
      <c r="C22" s="45">
        <v>5</v>
      </c>
      <c r="D22" s="46"/>
      <c r="E22" s="47">
        <v>3</v>
      </c>
      <c r="F22" s="48"/>
      <c r="G22" s="47">
        <v>3</v>
      </c>
      <c r="H22" s="48"/>
      <c r="I22" s="45"/>
      <c r="J22" s="46"/>
      <c r="K22" s="47">
        <v>3</v>
      </c>
      <c r="L22" s="48"/>
      <c r="M22" s="49">
        <v>14</v>
      </c>
      <c r="N22" s="42">
        <v>0</v>
      </c>
    </row>
    <row r="23" spans="1:14" ht="43.5" customHeight="1">
      <c r="A23" s="43" t="s">
        <v>97</v>
      </c>
      <c r="B23" s="44" t="s">
        <v>98</v>
      </c>
      <c r="C23" s="45">
        <v>2</v>
      </c>
      <c r="D23" s="46"/>
      <c r="E23" s="47">
        <v>1</v>
      </c>
      <c r="F23" s="48"/>
      <c r="G23" s="47">
        <v>1</v>
      </c>
      <c r="H23" s="48"/>
      <c r="I23" s="45"/>
      <c r="J23" s="46"/>
      <c r="K23" s="47">
        <v>2</v>
      </c>
      <c r="L23" s="48"/>
      <c r="M23" s="49">
        <v>6</v>
      </c>
      <c r="N23" s="42">
        <v>0</v>
      </c>
    </row>
    <row r="24" spans="1:14" ht="43.5" customHeight="1">
      <c r="A24" s="43" t="s">
        <v>99</v>
      </c>
      <c r="B24" s="44" t="s">
        <v>100</v>
      </c>
      <c r="C24" s="45"/>
      <c r="D24" s="46"/>
      <c r="E24" s="47"/>
      <c r="F24" s="48"/>
      <c r="G24" s="47"/>
      <c r="H24" s="48"/>
      <c r="I24" s="45">
        <v>4</v>
      </c>
      <c r="J24" s="46"/>
      <c r="K24" s="47"/>
      <c r="L24" s="48"/>
      <c r="M24" s="49">
        <v>4</v>
      </c>
      <c r="N24" s="42">
        <v>0</v>
      </c>
    </row>
    <row r="25" spans="1:14" ht="40.5" customHeight="1">
      <c r="A25" s="43" t="s">
        <v>101</v>
      </c>
      <c r="B25" s="44" t="s">
        <v>102</v>
      </c>
      <c r="C25" s="45"/>
      <c r="D25" s="46"/>
      <c r="E25" s="47"/>
      <c r="F25" s="48"/>
      <c r="G25" s="47"/>
      <c r="H25" s="48"/>
      <c r="I25" s="45">
        <v>1</v>
      </c>
      <c r="J25" s="46"/>
      <c r="K25" s="47"/>
      <c r="L25" s="48"/>
      <c r="M25" s="49">
        <v>1</v>
      </c>
      <c r="N25" s="42">
        <v>0</v>
      </c>
    </row>
    <row r="26" spans="1:14" ht="66" customHeight="1">
      <c r="A26" s="35">
        <v>6</v>
      </c>
      <c r="B26" s="36" t="s">
        <v>103</v>
      </c>
      <c r="C26" s="45">
        <v>1</v>
      </c>
      <c r="D26" s="46"/>
      <c r="E26" s="47">
        <v>1</v>
      </c>
      <c r="F26" s="48"/>
      <c r="G26" s="47"/>
      <c r="H26" s="48"/>
      <c r="I26" s="45"/>
      <c r="J26" s="46"/>
      <c r="K26" s="47">
        <v>1</v>
      </c>
      <c r="L26" s="48"/>
      <c r="M26" s="49">
        <v>3</v>
      </c>
      <c r="N26" s="42">
        <v>0</v>
      </c>
    </row>
    <row r="27" spans="1:14" ht="27.75" customHeight="1">
      <c r="A27" s="43" t="s">
        <v>104</v>
      </c>
      <c r="B27" s="44" t="s">
        <v>105</v>
      </c>
      <c r="C27" s="45">
        <v>1</v>
      </c>
      <c r="D27" s="46"/>
      <c r="E27" s="47">
        <v>1</v>
      </c>
      <c r="F27" s="48"/>
      <c r="G27" s="47"/>
      <c r="H27" s="48"/>
      <c r="I27" s="45"/>
      <c r="J27" s="46"/>
      <c r="K27" s="47">
        <v>1</v>
      </c>
      <c r="L27" s="48"/>
      <c r="M27" s="49">
        <v>3</v>
      </c>
      <c r="N27" s="42">
        <v>0</v>
      </c>
    </row>
    <row r="28" spans="1:14" ht="16.5" customHeight="1">
      <c r="A28" s="43" t="s">
        <v>84</v>
      </c>
      <c r="B28" s="44" t="s">
        <v>106</v>
      </c>
      <c r="C28" s="45">
        <v>1</v>
      </c>
      <c r="D28" s="46"/>
      <c r="E28" s="47">
        <v>1</v>
      </c>
      <c r="F28" s="48"/>
      <c r="G28" s="47"/>
      <c r="H28" s="48"/>
      <c r="I28" s="45"/>
      <c r="J28" s="46"/>
      <c r="K28" s="47">
        <v>1</v>
      </c>
      <c r="L28" s="48"/>
      <c r="M28" s="49">
        <v>3</v>
      </c>
      <c r="N28" s="42">
        <v>0</v>
      </c>
    </row>
    <row r="29" spans="1:14" ht="17.25" customHeight="1">
      <c r="A29" s="50" t="s">
        <v>86</v>
      </c>
      <c r="B29" s="51" t="s">
        <v>107</v>
      </c>
      <c r="C29" s="52"/>
      <c r="D29" s="53"/>
      <c r="E29" s="54"/>
      <c r="F29" s="55"/>
      <c r="G29" s="54"/>
      <c r="H29" s="55"/>
      <c r="I29" s="52"/>
      <c r="J29" s="53"/>
      <c r="K29" s="54"/>
      <c r="L29" s="55"/>
      <c r="M29" s="56">
        <v>0</v>
      </c>
      <c r="N29" s="57">
        <v>0</v>
      </c>
    </row>
    <row r="30" spans="1:14">
      <c r="A30" s="50" t="s">
        <v>91</v>
      </c>
      <c r="B30" s="51" t="s">
        <v>108</v>
      </c>
      <c r="C30" s="52"/>
      <c r="D30" s="53"/>
      <c r="E30" s="54"/>
      <c r="F30" s="55"/>
      <c r="G30" s="54"/>
      <c r="H30" s="55"/>
      <c r="I30" s="52"/>
      <c r="J30" s="53"/>
      <c r="K30" s="54"/>
      <c r="L30" s="55"/>
      <c r="M30" s="56">
        <v>0</v>
      </c>
      <c r="N30" s="57">
        <v>0</v>
      </c>
    </row>
    <row r="31" spans="1:14" ht="24.75" customHeight="1">
      <c r="A31" s="50" t="s">
        <v>109</v>
      </c>
      <c r="B31" s="51" t="s">
        <v>110</v>
      </c>
      <c r="C31" s="52"/>
      <c r="D31" s="53"/>
      <c r="E31" s="54"/>
      <c r="F31" s="55"/>
      <c r="G31" s="54"/>
      <c r="H31" s="55"/>
      <c r="I31" s="52"/>
      <c r="J31" s="53"/>
      <c r="K31" s="54"/>
      <c r="L31" s="55"/>
      <c r="M31" s="56">
        <v>0</v>
      </c>
      <c r="N31" s="57">
        <v>0</v>
      </c>
    </row>
    <row r="32" spans="1:14" ht="46.5" customHeight="1">
      <c r="A32" s="50" t="s">
        <v>111</v>
      </c>
      <c r="B32" s="51" t="s">
        <v>112</v>
      </c>
      <c r="C32" s="52"/>
      <c r="D32" s="53"/>
      <c r="E32" s="54"/>
      <c r="F32" s="55"/>
      <c r="G32" s="54"/>
      <c r="H32" s="55"/>
      <c r="I32" s="52"/>
      <c r="J32" s="53"/>
      <c r="K32" s="54"/>
      <c r="L32" s="55"/>
      <c r="M32" s="56">
        <v>0</v>
      </c>
      <c r="N32" s="57">
        <v>0</v>
      </c>
    </row>
    <row r="33" spans="1:14" ht="98.25" customHeight="1">
      <c r="A33" s="43" t="s">
        <v>113</v>
      </c>
      <c r="B33" s="44" t="s">
        <v>114</v>
      </c>
      <c r="C33" s="45">
        <v>1</v>
      </c>
      <c r="D33" s="46">
        <v>296</v>
      </c>
      <c r="E33" s="47">
        <v>1</v>
      </c>
      <c r="F33" s="48">
        <v>100</v>
      </c>
      <c r="G33" s="47"/>
      <c r="H33" s="48"/>
      <c r="I33" s="45"/>
      <c r="J33" s="46"/>
      <c r="K33" s="47">
        <v>1</v>
      </c>
      <c r="L33" s="48"/>
      <c r="M33" s="49">
        <v>3</v>
      </c>
      <c r="N33" s="42">
        <v>396</v>
      </c>
    </row>
    <row r="34" spans="1:14">
      <c r="A34" s="35">
        <v>7</v>
      </c>
      <c r="B34" s="36" t="s">
        <v>115</v>
      </c>
      <c r="C34" s="37">
        <v>33</v>
      </c>
      <c r="D34" s="38"/>
      <c r="E34" s="39">
        <v>32</v>
      </c>
      <c r="F34" s="40"/>
      <c r="G34" s="39">
        <v>13</v>
      </c>
      <c r="H34" s="40"/>
      <c r="I34" s="37">
        <v>6</v>
      </c>
      <c r="J34" s="38"/>
      <c r="K34" s="39">
        <v>70</v>
      </c>
      <c r="L34" s="40"/>
      <c r="M34" s="49">
        <v>154</v>
      </c>
      <c r="N34" s="42"/>
    </row>
    <row r="35" spans="1:14">
      <c r="A35" s="35">
        <v>8</v>
      </c>
      <c r="B35" s="36" t="s">
        <v>116</v>
      </c>
      <c r="C35" s="37"/>
      <c r="D35" s="38"/>
      <c r="E35" s="39">
        <v>7</v>
      </c>
      <c r="F35" s="40"/>
      <c r="G35" s="39"/>
      <c r="H35" s="40"/>
      <c r="I35" s="37"/>
      <c r="J35" s="38"/>
      <c r="K35" s="39"/>
      <c r="L35" s="40"/>
      <c r="M35" s="49">
        <v>7</v>
      </c>
      <c r="N35" s="42"/>
    </row>
    <row r="36" spans="1:14">
      <c r="A36" s="43"/>
      <c r="B36" s="44" t="s">
        <v>117</v>
      </c>
      <c r="C36" s="45"/>
      <c r="D36" s="46"/>
      <c r="E36" s="47">
        <v>7</v>
      </c>
      <c r="F36" s="48"/>
      <c r="G36" s="47"/>
      <c r="H36" s="48"/>
      <c r="I36" s="45"/>
      <c r="J36" s="46"/>
      <c r="K36" s="47"/>
      <c r="L36" s="48"/>
      <c r="M36" s="49">
        <v>7</v>
      </c>
      <c r="N36" s="42"/>
    </row>
  </sheetData>
  <mergeCells count="10">
    <mergeCell ref="A1:N1"/>
    <mergeCell ref="A2:N2"/>
    <mergeCell ref="A3:N3"/>
    <mergeCell ref="B4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A4" sqref="A4"/>
    </sheetView>
  </sheetViews>
  <sheetFormatPr defaultRowHeight="14.25"/>
  <cols>
    <col min="1" max="1" width="8.125" customWidth="1"/>
    <col min="2" max="2" width="4.125" customWidth="1"/>
    <col min="3" max="3" width="8.875" customWidth="1"/>
    <col min="4" max="4" width="4.125" customWidth="1"/>
    <col min="5" max="5" width="8.125" customWidth="1"/>
    <col min="6" max="6" width="3.875" customWidth="1"/>
    <col min="7" max="7" width="7.875" customWidth="1"/>
    <col min="8" max="8" width="4.375" customWidth="1"/>
    <col min="9" max="9" width="7.75" customWidth="1"/>
    <col min="10" max="10" width="4.375" customWidth="1"/>
    <col min="11" max="11" width="8.25" customWidth="1"/>
    <col min="12" max="12" width="4.375" customWidth="1"/>
    <col min="13" max="13" width="7.625" customWidth="1"/>
    <col min="14" max="14" width="4.25" customWidth="1"/>
    <col min="15" max="15" width="8.625" customWidth="1"/>
    <col min="16" max="16" width="4.5" customWidth="1"/>
    <col min="17" max="17" width="8.25" customWidth="1"/>
    <col min="18" max="18" width="4.25" customWidth="1"/>
    <col min="19" max="19" width="7.75" customWidth="1"/>
    <col min="20" max="20" width="4.75" customWidth="1"/>
    <col min="21" max="21" width="7.625" customWidth="1"/>
    <col min="22" max="22" width="4.125" customWidth="1"/>
    <col min="23" max="23" width="8" customWidth="1"/>
    <col min="24" max="24" width="4.375" customWidth="1"/>
    <col min="25" max="25" width="9.25" customWidth="1"/>
  </cols>
  <sheetData>
    <row r="1" spans="1:25">
      <c r="A1" s="71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</row>
    <row r="2" spans="1:25" ht="17.25" customHeight="1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>
      <c r="A3" s="81" t="s">
        <v>118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39" customHeight="1">
      <c r="A4" s="14" t="s">
        <v>20</v>
      </c>
      <c r="B4" s="77" t="s">
        <v>21</v>
      </c>
      <c r="C4" s="78"/>
      <c r="D4" s="77" t="s">
        <v>22</v>
      </c>
      <c r="E4" s="78"/>
      <c r="F4" s="77" t="s">
        <v>23</v>
      </c>
      <c r="G4" s="78"/>
      <c r="H4" s="77" t="s">
        <v>24</v>
      </c>
      <c r="I4" s="78"/>
      <c r="J4" s="77" t="s">
        <v>25</v>
      </c>
      <c r="K4" s="78"/>
      <c r="L4" s="77" t="s">
        <v>26</v>
      </c>
      <c r="M4" s="78"/>
      <c r="N4" s="77" t="s">
        <v>27</v>
      </c>
      <c r="O4" s="78"/>
      <c r="P4" s="77" t="s">
        <v>28</v>
      </c>
      <c r="Q4" s="78"/>
      <c r="R4" s="75" t="s">
        <v>29</v>
      </c>
      <c r="S4" s="76"/>
      <c r="T4" s="75" t="s">
        <v>30</v>
      </c>
      <c r="U4" s="76"/>
      <c r="V4" s="77" t="s">
        <v>31</v>
      </c>
      <c r="W4" s="78"/>
      <c r="X4" s="79" t="s">
        <v>32</v>
      </c>
      <c r="Y4" s="80"/>
    </row>
    <row r="5" spans="1:25" ht="23.25" customHeight="1">
      <c r="A5" s="14"/>
      <c r="B5" s="14" t="s">
        <v>33</v>
      </c>
      <c r="C5" s="14" t="s">
        <v>34</v>
      </c>
      <c r="D5" s="14" t="s">
        <v>33</v>
      </c>
      <c r="E5" s="14" t="s">
        <v>34</v>
      </c>
      <c r="F5" s="14" t="s">
        <v>33</v>
      </c>
      <c r="G5" s="14" t="s">
        <v>34</v>
      </c>
      <c r="H5" s="14" t="s">
        <v>33</v>
      </c>
      <c r="I5" s="14" t="s">
        <v>34</v>
      </c>
      <c r="J5" s="14" t="s">
        <v>33</v>
      </c>
      <c r="K5" s="14" t="s">
        <v>34</v>
      </c>
      <c r="L5" s="14" t="s">
        <v>33</v>
      </c>
      <c r="M5" s="14" t="s">
        <v>34</v>
      </c>
      <c r="N5" s="15" t="s">
        <v>33</v>
      </c>
      <c r="O5" s="14" t="s">
        <v>34</v>
      </c>
      <c r="P5" s="14" t="s">
        <v>33</v>
      </c>
      <c r="Q5" s="14" t="s">
        <v>34</v>
      </c>
      <c r="R5" s="14" t="s">
        <v>35</v>
      </c>
      <c r="S5" s="14" t="s">
        <v>34</v>
      </c>
      <c r="T5" s="14" t="s">
        <v>33</v>
      </c>
      <c r="U5" s="14" t="s">
        <v>34</v>
      </c>
      <c r="V5" s="14" t="s">
        <v>33</v>
      </c>
      <c r="W5" s="14" t="s">
        <v>34</v>
      </c>
      <c r="X5" s="14" t="s">
        <v>33</v>
      </c>
      <c r="Y5" s="14" t="s">
        <v>34</v>
      </c>
    </row>
    <row r="6" spans="1:25">
      <c r="A6" s="16" t="s">
        <v>36</v>
      </c>
      <c r="B6" s="16">
        <v>17</v>
      </c>
      <c r="C6" s="17">
        <v>11208.53</v>
      </c>
      <c r="D6" s="16">
        <v>0</v>
      </c>
      <c r="E6" s="18">
        <v>0</v>
      </c>
      <c r="F6" s="16">
        <v>7</v>
      </c>
      <c r="G6" s="18">
        <v>1168.78</v>
      </c>
      <c r="H6" s="16">
        <v>6</v>
      </c>
      <c r="I6" s="18">
        <v>1293.6199999999999</v>
      </c>
      <c r="J6" s="16">
        <v>11</v>
      </c>
      <c r="K6" s="18">
        <v>3441.05</v>
      </c>
      <c r="L6" s="16">
        <v>10</v>
      </c>
      <c r="M6" s="18">
        <v>421.58</v>
      </c>
      <c r="N6" s="16">
        <v>5</v>
      </c>
      <c r="O6" s="18">
        <v>3129.14</v>
      </c>
      <c r="P6" s="16">
        <v>0</v>
      </c>
      <c r="Q6" s="18">
        <v>0</v>
      </c>
      <c r="R6" s="16">
        <v>0</v>
      </c>
      <c r="S6" s="18">
        <v>0</v>
      </c>
      <c r="T6" s="16">
        <v>0</v>
      </c>
      <c r="U6" s="18">
        <v>0</v>
      </c>
      <c r="V6" s="16">
        <v>3</v>
      </c>
      <c r="W6" s="18">
        <v>774.15</v>
      </c>
      <c r="X6" s="16">
        <v>27</v>
      </c>
      <c r="Y6" s="17">
        <v>10020.85</v>
      </c>
    </row>
    <row r="7" spans="1:25">
      <c r="A7" s="16" t="s">
        <v>37</v>
      </c>
      <c r="B7" s="16">
        <v>11</v>
      </c>
      <c r="C7" s="18">
        <v>10731.3</v>
      </c>
      <c r="D7" s="16">
        <v>0</v>
      </c>
      <c r="E7" s="18">
        <v>0</v>
      </c>
      <c r="F7" s="16">
        <v>21</v>
      </c>
      <c r="G7" s="18">
        <v>1797.56</v>
      </c>
      <c r="H7" s="16">
        <v>3</v>
      </c>
      <c r="I7" s="18">
        <v>608.22</v>
      </c>
      <c r="J7" s="16">
        <v>11</v>
      </c>
      <c r="K7" s="18">
        <v>1783.76</v>
      </c>
      <c r="L7" s="16">
        <v>14</v>
      </c>
      <c r="M7" s="18">
        <v>793.06</v>
      </c>
      <c r="N7" s="16">
        <v>8</v>
      </c>
      <c r="O7" s="18">
        <v>1100.23</v>
      </c>
      <c r="P7" s="16">
        <v>3</v>
      </c>
      <c r="Q7" s="18">
        <v>1197.06</v>
      </c>
      <c r="R7" s="16">
        <v>2</v>
      </c>
      <c r="S7" s="18">
        <v>1496.5</v>
      </c>
      <c r="T7" s="16">
        <v>1</v>
      </c>
      <c r="U7" s="18">
        <v>480.5</v>
      </c>
      <c r="V7" s="16">
        <v>2</v>
      </c>
      <c r="W7" s="18">
        <v>517.20000000000005</v>
      </c>
      <c r="X7" s="16">
        <v>46</v>
      </c>
      <c r="Y7" s="17">
        <v>13030.74</v>
      </c>
    </row>
    <row r="8" spans="1:25">
      <c r="A8" s="16" t="s">
        <v>38</v>
      </c>
      <c r="B8" s="16">
        <v>11</v>
      </c>
      <c r="C8" s="18">
        <v>11275.86</v>
      </c>
      <c r="D8" s="16">
        <v>52</v>
      </c>
      <c r="E8" s="18">
        <v>20588</v>
      </c>
      <c r="F8" s="16">
        <v>10</v>
      </c>
      <c r="G8" s="18">
        <v>1734.85</v>
      </c>
      <c r="H8" s="16">
        <v>0</v>
      </c>
      <c r="I8" s="18">
        <v>0</v>
      </c>
      <c r="J8" s="16">
        <v>6</v>
      </c>
      <c r="K8" s="18">
        <v>1512.82</v>
      </c>
      <c r="L8" s="16">
        <v>9</v>
      </c>
      <c r="M8" s="18">
        <v>487.57</v>
      </c>
      <c r="N8" s="16">
        <v>3</v>
      </c>
      <c r="O8" s="18">
        <v>651.89</v>
      </c>
      <c r="P8" s="16">
        <v>0</v>
      </c>
      <c r="Q8" s="18">
        <v>0</v>
      </c>
      <c r="R8" s="16">
        <v>0</v>
      </c>
      <c r="S8" s="18">
        <v>0</v>
      </c>
      <c r="T8" s="16">
        <v>3</v>
      </c>
      <c r="U8" s="18">
        <v>615.32000000000005</v>
      </c>
      <c r="V8" s="16">
        <v>3</v>
      </c>
      <c r="W8" s="18">
        <v>528.98</v>
      </c>
      <c r="X8" s="16">
        <v>94</v>
      </c>
      <c r="Y8" s="17">
        <v>22543.06</v>
      </c>
    </row>
    <row r="9" spans="1:25">
      <c r="A9" s="16" t="s">
        <v>39</v>
      </c>
      <c r="B9" s="16">
        <v>11</v>
      </c>
      <c r="C9" s="18">
        <v>12119.43</v>
      </c>
      <c r="D9" s="16">
        <v>51</v>
      </c>
      <c r="E9" s="18">
        <v>16547.939999999999</v>
      </c>
      <c r="F9" s="16">
        <v>13</v>
      </c>
      <c r="G9" s="18">
        <v>1714.18</v>
      </c>
      <c r="H9" s="16">
        <v>1</v>
      </c>
      <c r="I9" s="18">
        <v>202.74</v>
      </c>
      <c r="J9" s="16">
        <v>22</v>
      </c>
      <c r="K9" s="18">
        <v>6070.48</v>
      </c>
      <c r="L9" s="16">
        <v>13</v>
      </c>
      <c r="M9" s="18">
        <v>602.23</v>
      </c>
      <c r="N9" s="16">
        <v>11</v>
      </c>
      <c r="O9" s="18">
        <v>1991.47</v>
      </c>
      <c r="P9" s="16">
        <v>0</v>
      </c>
      <c r="Q9" s="18">
        <v>0</v>
      </c>
      <c r="R9" s="16">
        <v>2</v>
      </c>
      <c r="S9" s="18">
        <v>1825.1</v>
      </c>
      <c r="T9" s="16">
        <v>3</v>
      </c>
      <c r="U9" s="18">
        <v>480.5</v>
      </c>
      <c r="V9" s="16">
        <v>3</v>
      </c>
      <c r="W9" s="18">
        <v>1579.9</v>
      </c>
      <c r="X9" s="16">
        <v>124</v>
      </c>
      <c r="Y9" s="17">
        <v>28196.720000000001</v>
      </c>
    </row>
    <row r="10" spans="1:25">
      <c r="A10" s="16" t="s">
        <v>40</v>
      </c>
      <c r="B10" s="16">
        <v>11</v>
      </c>
      <c r="C10" s="18">
        <v>11790.14</v>
      </c>
      <c r="D10" s="16">
        <v>1</v>
      </c>
      <c r="E10" s="18">
        <v>112.64</v>
      </c>
      <c r="F10" s="16">
        <v>5</v>
      </c>
      <c r="G10" s="18">
        <v>623.65</v>
      </c>
      <c r="H10" s="16">
        <v>1</v>
      </c>
      <c r="I10" s="18">
        <v>355.09</v>
      </c>
      <c r="J10" s="16">
        <v>11</v>
      </c>
      <c r="K10" s="18">
        <v>3438.49</v>
      </c>
      <c r="L10" s="16">
        <v>10</v>
      </c>
      <c r="M10" s="18">
        <v>537.54999999999995</v>
      </c>
      <c r="N10" s="16">
        <v>12</v>
      </c>
      <c r="O10" s="18">
        <v>1142.24</v>
      </c>
      <c r="P10" s="16">
        <v>1</v>
      </c>
      <c r="Q10" s="18">
        <v>67.84</v>
      </c>
      <c r="R10" s="16">
        <v>3</v>
      </c>
      <c r="S10" s="18">
        <v>650.85</v>
      </c>
      <c r="T10" s="16">
        <v>2</v>
      </c>
      <c r="U10" s="18">
        <v>280</v>
      </c>
      <c r="V10" s="16">
        <v>1</v>
      </c>
      <c r="W10" s="18">
        <v>701.4</v>
      </c>
      <c r="X10" s="16">
        <v>65</v>
      </c>
      <c r="Y10" s="17">
        <v>16250.21</v>
      </c>
    </row>
    <row r="11" spans="1:25">
      <c r="A11" s="16" t="s">
        <v>41</v>
      </c>
      <c r="B11" s="16">
        <v>16</v>
      </c>
      <c r="C11" s="18">
        <v>16631.72</v>
      </c>
      <c r="D11" s="16">
        <v>0</v>
      </c>
      <c r="E11" s="18">
        <v>0</v>
      </c>
      <c r="F11" s="16">
        <v>8</v>
      </c>
      <c r="G11" s="18">
        <v>643.05999999999995</v>
      </c>
      <c r="H11" s="16">
        <v>3</v>
      </c>
      <c r="I11" s="18">
        <v>598.42999999999995</v>
      </c>
      <c r="J11" s="16">
        <v>10</v>
      </c>
      <c r="K11" s="18">
        <v>3335.08</v>
      </c>
      <c r="L11" s="16">
        <v>10</v>
      </c>
      <c r="M11" s="18">
        <v>538.76</v>
      </c>
      <c r="N11" s="16">
        <v>11</v>
      </c>
      <c r="O11" s="18">
        <v>2510.16</v>
      </c>
      <c r="P11" s="16">
        <v>1</v>
      </c>
      <c r="Q11" s="18">
        <v>3052.8</v>
      </c>
      <c r="R11" s="16">
        <v>0</v>
      </c>
      <c r="S11" s="18">
        <v>0</v>
      </c>
      <c r="T11" s="16">
        <v>0</v>
      </c>
      <c r="U11" s="18">
        <v>0</v>
      </c>
      <c r="V11" s="16">
        <v>1</v>
      </c>
      <c r="W11" s="18">
        <v>146</v>
      </c>
      <c r="X11" s="16">
        <v>106</v>
      </c>
      <c r="Y11" s="17">
        <v>26974.58</v>
      </c>
    </row>
    <row r="12" spans="1:25">
      <c r="A12" s="16" t="s">
        <v>42</v>
      </c>
      <c r="B12" s="16">
        <v>8</v>
      </c>
      <c r="C12" s="18">
        <v>7868.79</v>
      </c>
      <c r="D12" s="16">
        <v>35</v>
      </c>
      <c r="E12" s="18">
        <v>16985.599999999999</v>
      </c>
      <c r="F12" s="16">
        <v>9</v>
      </c>
      <c r="G12" s="18">
        <v>1047.1099999999999</v>
      </c>
      <c r="H12" s="16">
        <v>3</v>
      </c>
      <c r="I12" s="18">
        <v>439.63</v>
      </c>
      <c r="J12" s="16">
        <v>10</v>
      </c>
      <c r="K12" s="18">
        <v>2870.11</v>
      </c>
      <c r="L12" s="16">
        <v>12</v>
      </c>
      <c r="M12" s="18">
        <v>584.79</v>
      </c>
      <c r="N12" s="16">
        <v>2</v>
      </c>
      <c r="O12" s="18">
        <v>981.65</v>
      </c>
      <c r="P12" s="16">
        <v>0</v>
      </c>
      <c r="Q12" s="18">
        <v>0</v>
      </c>
      <c r="R12" s="16">
        <v>0</v>
      </c>
      <c r="S12" s="18">
        <v>0</v>
      </c>
      <c r="T12" s="16">
        <v>0</v>
      </c>
      <c r="U12" s="18">
        <v>0</v>
      </c>
      <c r="V12" s="16">
        <v>3</v>
      </c>
      <c r="W12" s="18">
        <v>978.67</v>
      </c>
      <c r="X12" s="16">
        <v>141</v>
      </c>
      <c r="Y12" s="17">
        <v>35329.11</v>
      </c>
    </row>
    <row r="13" spans="1:25">
      <c r="A13" s="16" t="s">
        <v>43</v>
      </c>
      <c r="B13" s="16">
        <v>12</v>
      </c>
      <c r="C13" s="18">
        <v>15834.75</v>
      </c>
      <c r="D13" s="16">
        <v>54</v>
      </c>
      <c r="E13" s="18">
        <v>5914.8</v>
      </c>
      <c r="F13" s="16">
        <v>12</v>
      </c>
      <c r="G13" s="18">
        <v>1155.8499999999999</v>
      </c>
      <c r="H13" s="16">
        <v>2</v>
      </c>
      <c r="I13" s="18">
        <v>435.68</v>
      </c>
      <c r="J13" s="16">
        <v>17</v>
      </c>
      <c r="K13" s="18">
        <v>770.84</v>
      </c>
      <c r="L13" s="16">
        <v>10</v>
      </c>
      <c r="M13" s="18">
        <v>369.7</v>
      </c>
      <c r="N13" s="16">
        <v>6</v>
      </c>
      <c r="O13" s="18">
        <v>1724.18</v>
      </c>
      <c r="P13" s="16">
        <v>4</v>
      </c>
      <c r="Q13" s="18">
        <v>48632.65</v>
      </c>
      <c r="R13" s="16">
        <v>3</v>
      </c>
      <c r="S13" s="18">
        <v>4850.01</v>
      </c>
      <c r="T13" s="16">
        <v>3</v>
      </c>
      <c r="U13" s="18">
        <v>660.64</v>
      </c>
      <c r="V13" s="16">
        <v>2</v>
      </c>
      <c r="W13" s="18">
        <v>2658</v>
      </c>
      <c r="X13" s="16">
        <v>94</v>
      </c>
      <c r="Y13" s="17">
        <v>25200.6</v>
      </c>
    </row>
    <row r="14" spans="1:25">
      <c r="A14" s="19" t="s">
        <v>45</v>
      </c>
      <c r="B14" s="19">
        <f>SUM(B5,B6,B7:B8,B9,B8,B10:B11,B11,B11,B10,B12,B13)</f>
        <v>151</v>
      </c>
      <c r="C14" s="20">
        <f>SUM(C5,C6,C7:C8,C9,C8,C10:C11,C11,C11,C10,C12,C13)</f>
        <v>153789.96</v>
      </c>
      <c r="D14" s="19">
        <f>SUM(D5,D6,D7:D8,D9,D8,D10:D11,D11,D11,D10,D12,D13)</f>
        <v>246</v>
      </c>
      <c r="E14" s="21">
        <f>SUM(E6,E7,E8,E9,E10,E11,E12,E13)</f>
        <v>60148.98</v>
      </c>
      <c r="F14" s="19">
        <f>SUM(F6,F7,F8,F10,F9,F11,F12,F13)</f>
        <v>85</v>
      </c>
      <c r="G14" s="28">
        <f t="shared" ref="G14:Y14" si="0">SUM(G6,G7,G9,G8,G10,G11,G12,G13)</f>
        <v>9885.0400000000009</v>
      </c>
      <c r="H14" s="19">
        <f t="shared" si="0"/>
        <v>19</v>
      </c>
      <c r="I14" s="21">
        <f t="shared" si="0"/>
        <v>3933.41</v>
      </c>
      <c r="J14" s="19">
        <f t="shared" si="0"/>
        <v>98</v>
      </c>
      <c r="K14" s="21">
        <f t="shared" si="0"/>
        <v>23222.63</v>
      </c>
      <c r="L14" s="19">
        <f t="shared" si="0"/>
        <v>88</v>
      </c>
      <c r="M14" s="21">
        <f t="shared" si="0"/>
        <v>4335.24</v>
      </c>
      <c r="N14" s="19">
        <f t="shared" si="0"/>
        <v>58</v>
      </c>
      <c r="O14" s="21">
        <f t="shared" si="0"/>
        <v>13230.960000000001</v>
      </c>
      <c r="P14" s="19">
        <f t="shared" si="0"/>
        <v>9</v>
      </c>
      <c r="Q14" s="21">
        <f t="shared" si="0"/>
        <v>52950.35</v>
      </c>
      <c r="R14" s="19">
        <f t="shared" si="0"/>
        <v>10</v>
      </c>
      <c r="S14" s="21">
        <f t="shared" si="0"/>
        <v>8822.4599999999991</v>
      </c>
      <c r="T14" s="19">
        <f t="shared" si="0"/>
        <v>12</v>
      </c>
      <c r="U14" s="21">
        <f t="shared" si="0"/>
        <v>2516.96</v>
      </c>
      <c r="V14" s="19">
        <f t="shared" si="0"/>
        <v>18</v>
      </c>
      <c r="W14" s="21">
        <f t="shared" si="0"/>
        <v>7884.3</v>
      </c>
      <c r="X14" s="19">
        <f t="shared" si="0"/>
        <v>697</v>
      </c>
      <c r="Y14" s="20">
        <f t="shared" si="0"/>
        <v>177545.87</v>
      </c>
    </row>
  </sheetData>
  <mergeCells count="15">
    <mergeCell ref="A1:Y1"/>
    <mergeCell ref="A2:Y2"/>
    <mergeCell ref="R4:S4"/>
    <mergeCell ref="T4:U4"/>
    <mergeCell ref="V4:W4"/>
    <mergeCell ref="X4:Y4"/>
    <mergeCell ref="A3:Y3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XFD1"/>
    </sheetView>
  </sheetViews>
  <sheetFormatPr defaultRowHeight="14.25"/>
  <cols>
    <col min="2" max="2" width="5.25" customWidth="1"/>
    <col min="3" max="3" width="9.375" customWidth="1"/>
    <col min="4" max="4" width="4.875" customWidth="1"/>
    <col min="5" max="5" width="9.375" customWidth="1"/>
    <col min="6" max="6" width="5.25" customWidth="1"/>
    <col min="7" max="7" width="8.625" customWidth="1"/>
    <col min="8" max="8" width="5.75" customWidth="1"/>
    <col min="10" max="10" width="5.25" customWidth="1"/>
    <col min="12" max="12" width="5.5" customWidth="1"/>
    <col min="14" max="14" width="4.75" customWidth="1"/>
    <col min="15" max="15" width="8.125" customWidth="1"/>
    <col min="16" max="16" width="6" customWidth="1"/>
    <col min="17" max="17" width="6.25" customWidth="1"/>
    <col min="18" max="18" width="5.625" customWidth="1"/>
  </cols>
  <sheetData>
    <row r="1" spans="1:19">
      <c r="A1" s="71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1:19">
      <c r="A2" s="82" t="s">
        <v>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74"/>
      <c r="O3" s="74"/>
      <c r="P3" s="74"/>
      <c r="Q3" s="74"/>
      <c r="R3" s="74"/>
      <c r="S3" s="74"/>
    </row>
    <row r="4" spans="1:19" ht="48" customHeight="1">
      <c r="A4" s="86" t="s">
        <v>20</v>
      </c>
      <c r="B4" s="88" t="s">
        <v>46</v>
      </c>
      <c r="C4" s="88"/>
      <c r="D4" s="88" t="s">
        <v>47</v>
      </c>
      <c r="E4" s="88"/>
      <c r="F4" s="88" t="s">
        <v>48</v>
      </c>
      <c r="G4" s="88"/>
      <c r="H4" s="88" t="s">
        <v>49</v>
      </c>
      <c r="I4" s="88"/>
      <c r="J4" s="88" t="s">
        <v>50</v>
      </c>
      <c r="K4" s="88"/>
      <c r="L4" s="88" t="s">
        <v>51</v>
      </c>
      <c r="M4" s="88"/>
      <c r="N4" s="89" t="s">
        <v>52</v>
      </c>
      <c r="O4" s="89"/>
      <c r="P4" s="85" t="s">
        <v>53</v>
      </c>
      <c r="Q4" s="85"/>
      <c r="R4" s="85" t="s">
        <v>54</v>
      </c>
      <c r="S4" s="85"/>
    </row>
    <row r="5" spans="1:19" ht="22.5">
      <c r="A5" s="87"/>
      <c r="B5" s="22" t="s">
        <v>33</v>
      </c>
      <c r="C5" s="22" t="s">
        <v>34</v>
      </c>
      <c r="D5" s="22" t="s">
        <v>33</v>
      </c>
      <c r="E5" s="22" t="s">
        <v>34</v>
      </c>
      <c r="F5" s="22" t="s">
        <v>33</v>
      </c>
      <c r="G5" s="22" t="s">
        <v>34</v>
      </c>
      <c r="H5" s="22" t="s">
        <v>33</v>
      </c>
      <c r="I5" s="22" t="s">
        <v>34</v>
      </c>
      <c r="J5" s="22" t="s">
        <v>33</v>
      </c>
      <c r="K5" s="22" t="s">
        <v>34</v>
      </c>
      <c r="L5" s="22" t="s">
        <v>33</v>
      </c>
      <c r="M5" s="22" t="s">
        <v>34</v>
      </c>
      <c r="N5" s="22" t="s">
        <v>33</v>
      </c>
      <c r="O5" s="22" t="s">
        <v>34</v>
      </c>
      <c r="P5" s="22" t="s">
        <v>35</v>
      </c>
      <c r="Q5" s="22" t="s">
        <v>34</v>
      </c>
      <c r="R5" s="22" t="s">
        <v>33</v>
      </c>
      <c r="S5" s="22" t="s">
        <v>34</v>
      </c>
    </row>
    <row r="6" spans="1:19">
      <c r="A6" s="23" t="s">
        <v>36</v>
      </c>
      <c r="B6" s="23">
        <v>143</v>
      </c>
      <c r="C6" s="24">
        <v>60643.62</v>
      </c>
      <c r="D6" s="23">
        <v>415</v>
      </c>
      <c r="E6" s="24">
        <v>38616.14</v>
      </c>
      <c r="F6" s="23">
        <v>42</v>
      </c>
      <c r="G6" s="24">
        <v>13320.99</v>
      </c>
      <c r="H6" s="23">
        <v>62</v>
      </c>
      <c r="I6" s="24">
        <v>1950</v>
      </c>
      <c r="J6" s="23">
        <v>19</v>
      </c>
      <c r="K6" s="24">
        <v>570</v>
      </c>
      <c r="L6" s="23">
        <v>19</v>
      </c>
      <c r="M6" s="24">
        <v>1829</v>
      </c>
      <c r="N6" s="23">
        <v>1</v>
      </c>
      <c r="O6" s="24">
        <v>1005.8</v>
      </c>
      <c r="P6" s="23"/>
      <c r="Q6" s="24"/>
      <c r="R6" s="23">
        <v>13</v>
      </c>
      <c r="S6" s="24">
        <v>1729.76</v>
      </c>
    </row>
    <row r="7" spans="1:19">
      <c r="A7" s="23" t="s">
        <v>37</v>
      </c>
      <c r="B7" s="23">
        <v>56</v>
      </c>
      <c r="C7" s="24">
        <v>8971.64</v>
      </c>
      <c r="D7" s="23">
        <v>291</v>
      </c>
      <c r="E7" s="24">
        <v>28409.27</v>
      </c>
      <c r="F7" s="23">
        <v>0</v>
      </c>
      <c r="G7" s="24">
        <v>0</v>
      </c>
      <c r="H7" s="23">
        <v>1</v>
      </c>
      <c r="I7" s="24">
        <v>30</v>
      </c>
      <c r="J7" s="23">
        <v>17</v>
      </c>
      <c r="K7" s="24">
        <v>510</v>
      </c>
      <c r="L7" s="23">
        <v>7</v>
      </c>
      <c r="M7" s="24">
        <v>19369.04</v>
      </c>
      <c r="N7" s="23">
        <v>0</v>
      </c>
      <c r="O7" s="24">
        <v>0</v>
      </c>
      <c r="P7" s="23"/>
      <c r="Q7" s="24"/>
      <c r="R7" s="23">
        <v>65</v>
      </c>
      <c r="S7" s="24">
        <v>7344.46</v>
      </c>
    </row>
    <row r="8" spans="1:19">
      <c r="A8" s="23" t="s">
        <v>38</v>
      </c>
      <c r="B8" s="23">
        <v>122</v>
      </c>
      <c r="C8" s="24">
        <v>53547.3</v>
      </c>
      <c r="D8" s="23">
        <v>374</v>
      </c>
      <c r="E8" s="24">
        <v>35330.76</v>
      </c>
      <c r="F8" s="23">
        <v>0</v>
      </c>
      <c r="G8" s="24">
        <v>0</v>
      </c>
      <c r="H8" s="23">
        <v>6</v>
      </c>
      <c r="I8" s="24">
        <v>166</v>
      </c>
      <c r="J8" s="23">
        <v>23</v>
      </c>
      <c r="K8" s="24">
        <v>690</v>
      </c>
      <c r="L8" s="23">
        <v>1</v>
      </c>
      <c r="M8" s="24">
        <v>100</v>
      </c>
      <c r="N8" s="23">
        <v>0</v>
      </c>
      <c r="O8" s="24">
        <v>0</v>
      </c>
      <c r="P8" s="23"/>
      <c r="Q8" s="24"/>
      <c r="R8" s="23">
        <v>44</v>
      </c>
      <c r="S8" s="24">
        <v>4832.3999999999996</v>
      </c>
    </row>
    <row r="9" spans="1:19">
      <c r="A9" s="23" t="s">
        <v>39</v>
      </c>
      <c r="B9" s="23">
        <v>40</v>
      </c>
      <c r="C9" s="24">
        <v>6345.3</v>
      </c>
      <c r="D9" s="23">
        <v>309</v>
      </c>
      <c r="E9" s="24">
        <v>36699.06</v>
      </c>
      <c r="F9" s="23">
        <v>0</v>
      </c>
      <c r="G9" s="24">
        <v>0</v>
      </c>
      <c r="H9" s="23">
        <v>8</v>
      </c>
      <c r="I9" s="24">
        <v>161</v>
      </c>
      <c r="J9" s="23">
        <v>18</v>
      </c>
      <c r="K9" s="24">
        <v>540</v>
      </c>
      <c r="L9" s="23">
        <v>4</v>
      </c>
      <c r="M9" s="24">
        <v>8707.6</v>
      </c>
      <c r="N9" s="23">
        <v>0</v>
      </c>
      <c r="O9" s="24">
        <v>0</v>
      </c>
      <c r="P9" s="23"/>
      <c r="Q9" s="24"/>
      <c r="R9" s="23">
        <v>23</v>
      </c>
      <c r="S9" s="24">
        <v>2503.41</v>
      </c>
    </row>
    <row r="10" spans="1:19">
      <c r="A10" s="23" t="s">
        <v>40</v>
      </c>
      <c r="B10" s="23">
        <v>25</v>
      </c>
      <c r="C10" s="24">
        <v>4798.3</v>
      </c>
      <c r="D10" s="23">
        <v>351</v>
      </c>
      <c r="E10" s="24">
        <v>34946.720000000001</v>
      </c>
      <c r="F10" s="23">
        <v>0</v>
      </c>
      <c r="G10" s="24">
        <v>0</v>
      </c>
      <c r="H10" s="23">
        <v>4</v>
      </c>
      <c r="I10" s="24">
        <v>76</v>
      </c>
      <c r="J10" s="23">
        <v>0</v>
      </c>
      <c r="K10" s="24">
        <v>0</v>
      </c>
      <c r="L10" s="23">
        <v>4</v>
      </c>
      <c r="M10" s="24">
        <v>1019.31</v>
      </c>
      <c r="N10" s="23">
        <v>0</v>
      </c>
      <c r="O10" s="24">
        <v>0</v>
      </c>
      <c r="P10" s="23"/>
      <c r="Q10" s="24"/>
      <c r="R10" s="23">
        <v>79</v>
      </c>
      <c r="S10" s="24">
        <v>17708.16</v>
      </c>
    </row>
    <row r="11" spans="1:19">
      <c r="A11" s="23" t="s">
        <v>41</v>
      </c>
      <c r="B11" s="23">
        <v>75</v>
      </c>
      <c r="C11" s="24">
        <v>21216.35</v>
      </c>
      <c r="D11" s="23">
        <v>313</v>
      </c>
      <c r="E11" s="24">
        <v>33675.269999999997</v>
      </c>
      <c r="F11" s="23">
        <v>0</v>
      </c>
      <c r="G11" s="24">
        <v>0</v>
      </c>
      <c r="H11" s="23">
        <v>14</v>
      </c>
      <c r="I11" s="24">
        <v>330</v>
      </c>
      <c r="J11" s="23">
        <v>1</v>
      </c>
      <c r="K11" s="24">
        <v>30</v>
      </c>
      <c r="L11" s="23">
        <v>10</v>
      </c>
      <c r="M11" s="24">
        <v>18325.22</v>
      </c>
      <c r="N11" s="23">
        <v>0</v>
      </c>
      <c r="O11" s="24">
        <v>0</v>
      </c>
      <c r="P11" s="23"/>
      <c r="Q11" s="24"/>
      <c r="R11" s="23">
        <v>51</v>
      </c>
      <c r="S11" s="24">
        <v>21119.55</v>
      </c>
    </row>
    <row r="12" spans="1:19">
      <c r="A12" s="23" t="s">
        <v>42</v>
      </c>
      <c r="B12" s="23">
        <v>269</v>
      </c>
      <c r="C12" s="24">
        <v>113141.52</v>
      </c>
      <c r="D12" s="23">
        <v>405</v>
      </c>
      <c r="E12" s="24">
        <v>46272.03</v>
      </c>
      <c r="F12" s="23">
        <v>0</v>
      </c>
      <c r="G12" s="24">
        <v>0</v>
      </c>
      <c r="H12" s="23">
        <v>30</v>
      </c>
      <c r="I12" s="24">
        <v>1372</v>
      </c>
      <c r="J12" s="23">
        <v>11</v>
      </c>
      <c r="K12" s="24">
        <v>330</v>
      </c>
      <c r="L12" s="23">
        <v>11</v>
      </c>
      <c r="M12" s="24">
        <v>6892.58</v>
      </c>
      <c r="N12" s="23">
        <v>0</v>
      </c>
      <c r="O12" s="24">
        <v>0</v>
      </c>
      <c r="P12" s="23"/>
      <c r="Q12" s="24"/>
      <c r="R12" s="23">
        <v>66</v>
      </c>
      <c r="S12" s="24">
        <v>16704.810000000001</v>
      </c>
    </row>
    <row r="13" spans="1:19">
      <c r="A13" s="23" t="s">
        <v>43</v>
      </c>
      <c r="B13" s="23">
        <v>63</v>
      </c>
      <c r="C13" s="24">
        <v>12262</v>
      </c>
      <c r="D13" s="23">
        <v>294</v>
      </c>
      <c r="E13" s="24">
        <v>28050.77</v>
      </c>
      <c r="F13" s="23">
        <v>0</v>
      </c>
      <c r="G13" s="24">
        <v>0</v>
      </c>
      <c r="H13" s="23">
        <v>35</v>
      </c>
      <c r="I13" s="24">
        <v>752</v>
      </c>
      <c r="J13" s="23">
        <v>22</v>
      </c>
      <c r="K13" s="24">
        <v>660</v>
      </c>
      <c r="L13" s="23">
        <v>4</v>
      </c>
      <c r="M13" s="24">
        <v>1263.74</v>
      </c>
      <c r="N13" s="23">
        <v>0</v>
      </c>
      <c r="O13" s="24">
        <v>0</v>
      </c>
      <c r="P13" s="23"/>
      <c r="Q13" s="24"/>
      <c r="R13" s="23">
        <v>22</v>
      </c>
      <c r="S13" s="24">
        <v>3923.5</v>
      </c>
    </row>
    <row r="14" spans="1:19">
      <c r="A14" s="23" t="s">
        <v>44</v>
      </c>
      <c r="B14" s="23">
        <v>85</v>
      </c>
      <c r="C14" s="24">
        <v>29133</v>
      </c>
      <c r="D14" s="23">
        <v>195</v>
      </c>
      <c r="E14" s="24">
        <v>20447.57</v>
      </c>
      <c r="F14" s="23">
        <v>0</v>
      </c>
      <c r="G14" s="23">
        <v>0</v>
      </c>
      <c r="H14" s="23">
        <v>14</v>
      </c>
      <c r="I14" s="23">
        <v>1121.4000000000001</v>
      </c>
      <c r="J14" s="23">
        <v>3</v>
      </c>
      <c r="K14" s="24">
        <v>90</v>
      </c>
      <c r="L14" s="23">
        <v>0</v>
      </c>
      <c r="M14" s="24">
        <v>0</v>
      </c>
      <c r="N14" s="23">
        <v>0</v>
      </c>
      <c r="O14" s="24">
        <v>0</v>
      </c>
      <c r="P14" s="23"/>
      <c r="Q14" s="24"/>
      <c r="R14" s="23">
        <v>10</v>
      </c>
      <c r="S14" s="24">
        <v>2794.26</v>
      </c>
    </row>
    <row r="15" spans="1:19">
      <c r="A15" s="25" t="s">
        <v>45</v>
      </c>
      <c r="B15" s="25">
        <f>SUM(B5,B6,B7:B8,B9,B8,B10:B11,B11,B11,B10,B12,B13,B14)</f>
        <v>1175</v>
      </c>
      <c r="C15" s="26">
        <f>SUM(C6,C7,C8,C9,C10,C11,C12,C13,C14)</f>
        <v>310059.03000000003</v>
      </c>
      <c r="D15" s="25">
        <f>SUM(D6,D7,D8,D10,D9,D11,D12,D13,D14)</f>
        <v>2947</v>
      </c>
      <c r="E15" s="26">
        <f>SUM(E6,E7,E9,E8,E10,E11,E12,E13,E14)</f>
        <v>302447.59000000003</v>
      </c>
      <c r="F15" s="25">
        <f t="shared" ref="F15:M15" si="0">SUM(F6,F7,F8,F9,F10,F11,F12,F13,F14)</f>
        <v>42</v>
      </c>
      <c r="G15" s="26">
        <f t="shared" si="0"/>
        <v>13320.99</v>
      </c>
      <c r="H15" s="25">
        <f t="shared" si="0"/>
        <v>174</v>
      </c>
      <c r="I15" s="26">
        <f t="shared" si="0"/>
        <v>5958.4</v>
      </c>
      <c r="J15" s="25">
        <f t="shared" si="0"/>
        <v>114</v>
      </c>
      <c r="K15" s="26">
        <f t="shared" si="0"/>
        <v>3420</v>
      </c>
      <c r="L15" s="25">
        <f t="shared" si="0"/>
        <v>60</v>
      </c>
      <c r="M15" s="26">
        <f t="shared" si="0"/>
        <v>57506.49</v>
      </c>
      <c r="N15" s="25">
        <f>SUM(N6,N7,N8,N9,N10,N12,N11,N13,N14)</f>
        <v>1</v>
      </c>
      <c r="O15" s="26">
        <f>SUM(O6,O7,O8,O9,O10,O11,O12,O14,O13)</f>
        <v>1005.8</v>
      </c>
      <c r="P15" s="25">
        <f>SUM(P6,P7,P8,P9,P10,P11,P12,P13,P14)</f>
        <v>0</v>
      </c>
      <c r="Q15" s="26">
        <f>SUM(Q6,Q7,Q8,Q9,Q10,Q11,Q12,Q13,Q14)</f>
        <v>0</v>
      </c>
      <c r="R15" s="25">
        <f>SUM(R6,R7,R8,R9,R10,R11,R12,R13,R14)</f>
        <v>373</v>
      </c>
      <c r="S15" s="26">
        <f>SUM(S6,S7,S8,S9,S10,S11,S12,S13,S14)</f>
        <v>78660.31</v>
      </c>
    </row>
  </sheetData>
  <mergeCells count="13">
    <mergeCell ref="A1:S1"/>
    <mergeCell ref="A2:S2"/>
    <mergeCell ref="R4:S4"/>
    <mergeCell ref="A3:S3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sqref="A1:P1"/>
    </sheetView>
  </sheetViews>
  <sheetFormatPr defaultRowHeight="14.25"/>
  <cols>
    <col min="1" max="1" width="13.875" customWidth="1"/>
    <col min="2" max="2" width="11.375" customWidth="1"/>
    <col min="3" max="4" width="9.625" customWidth="1"/>
    <col min="5" max="5" width="7.625" customWidth="1"/>
    <col min="6" max="6" width="7.75" customWidth="1"/>
    <col min="7" max="7" width="10" customWidth="1"/>
    <col min="8" max="8" width="9.75" customWidth="1"/>
    <col min="9" max="9" width="9.125" customWidth="1"/>
    <col min="10" max="10" width="9" customWidth="1"/>
    <col min="11" max="11" width="10" customWidth="1"/>
    <col min="12" max="12" width="9.375" customWidth="1"/>
    <col min="13" max="13" width="8" customWidth="1"/>
    <col min="14" max="14" width="9.5" customWidth="1"/>
    <col min="15" max="15" width="9.375" customWidth="1"/>
    <col min="16" max="16" width="8.25" customWidth="1"/>
    <col min="17" max="17" width="11.375" customWidth="1"/>
    <col min="19" max="19" width="13.25" customWidth="1"/>
    <col min="21" max="21" width="12.75" customWidth="1"/>
    <col min="23" max="23" width="11.75" customWidth="1"/>
    <col min="25" max="25" width="11.25" customWidth="1"/>
    <col min="27" max="27" width="10.875" customWidth="1"/>
  </cols>
  <sheetData>
    <row r="1" spans="1:16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>
      <c r="A2" s="82" t="s">
        <v>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>
      <c r="A3" s="82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1:16" ht="42.75" customHeight="1">
      <c r="A4" s="27" t="s">
        <v>9</v>
      </c>
      <c r="B4" s="1" t="s">
        <v>57</v>
      </c>
      <c r="C4" s="90" t="s">
        <v>55</v>
      </c>
      <c r="D4" s="91"/>
      <c r="E4" s="91"/>
      <c r="F4" s="92"/>
      <c r="G4" s="93" t="s">
        <v>14</v>
      </c>
      <c r="H4" s="94"/>
      <c r="I4" s="94"/>
      <c r="J4" s="95"/>
      <c r="K4" s="93" t="s">
        <v>17</v>
      </c>
      <c r="L4" s="94"/>
      <c r="M4" s="95"/>
      <c r="N4" s="93" t="s">
        <v>18</v>
      </c>
      <c r="O4" s="94"/>
      <c r="P4" s="95"/>
    </row>
    <row r="5" spans="1:16" ht="51" customHeight="1">
      <c r="A5" s="1" t="s">
        <v>19</v>
      </c>
      <c r="B5" s="1" t="s">
        <v>10</v>
      </c>
      <c r="C5" s="1" t="s">
        <v>10</v>
      </c>
      <c r="D5" s="1" t="s">
        <v>11</v>
      </c>
      <c r="E5" s="1" t="s">
        <v>12</v>
      </c>
      <c r="F5" s="27" t="s">
        <v>13</v>
      </c>
      <c r="G5" s="1" t="s">
        <v>10</v>
      </c>
      <c r="H5" s="1" t="s">
        <v>11</v>
      </c>
      <c r="I5" s="1" t="s">
        <v>15</v>
      </c>
      <c r="J5" s="1" t="s">
        <v>16</v>
      </c>
      <c r="K5" s="1" t="s">
        <v>10</v>
      </c>
      <c r="L5" s="1" t="s">
        <v>11</v>
      </c>
      <c r="M5" s="1" t="s">
        <v>16</v>
      </c>
      <c r="N5" s="1" t="s">
        <v>10</v>
      </c>
      <c r="O5" s="1" t="s">
        <v>11</v>
      </c>
      <c r="P5" s="1" t="s">
        <v>16</v>
      </c>
    </row>
    <row r="6" spans="1:16">
      <c r="A6" s="27" t="s">
        <v>0</v>
      </c>
      <c r="B6" s="3">
        <v>347560.12366666668</v>
      </c>
      <c r="C6" s="4">
        <v>8448.74</v>
      </c>
      <c r="D6" s="4"/>
      <c r="E6" s="4">
        <v>39.479999999999997</v>
      </c>
      <c r="F6" s="5">
        <f t="shared" ref="F6:F14" si="0">C6+D6+E6</f>
        <v>8488.2199999999993</v>
      </c>
      <c r="G6" s="4">
        <v>11562</v>
      </c>
      <c r="H6" s="4">
        <v>15215</v>
      </c>
      <c r="I6" s="4">
        <v>36887</v>
      </c>
      <c r="J6" s="6">
        <f t="shared" ref="J6:J14" si="1">G6+H6+I6</f>
        <v>63664</v>
      </c>
      <c r="K6" s="2">
        <v>2595</v>
      </c>
      <c r="L6" s="2">
        <v>4076</v>
      </c>
      <c r="M6" s="2">
        <f t="shared" ref="M6:M14" si="2">K6+L6</f>
        <v>6671</v>
      </c>
      <c r="N6" s="2">
        <v>7370</v>
      </c>
      <c r="O6" s="2">
        <v>2105</v>
      </c>
      <c r="P6" s="2">
        <f t="shared" ref="P6:P14" si="3">N6+O6</f>
        <v>9475</v>
      </c>
    </row>
    <row r="7" spans="1:16">
      <c r="A7" s="27" t="s">
        <v>1</v>
      </c>
      <c r="B7" s="7">
        <v>274214.89451612905</v>
      </c>
      <c r="C7" s="4">
        <v>5160.62</v>
      </c>
      <c r="D7" s="4"/>
      <c r="E7" s="4">
        <v>548.32000000000005</v>
      </c>
      <c r="F7" s="5">
        <f t="shared" si="0"/>
        <v>5708.94</v>
      </c>
      <c r="G7" s="4">
        <v>3857</v>
      </c>
      <c r="H7" s="4">
        <v>29275</v>
      </c>
      <c r="I7" s="4">
        <v>30691</v>
      </c>
      <c r="J7" s="6">
        <f t="shared" si="1"/>
        <v>63823</v>
      </c>
      <c r="K7" s="2">
        <v>2588</v>
      </c>
      <c r="L7" s="2">
        <v>5755</v>
      </c>
      <c r="M7" s="2">
        <f t="shared" si="2"/>
        <v>8343</v>
      </c>
      <c r="N7" s="2">
        <v>15065</v>
      </c>
      <c r="O7" s="2">
        <v>2155</v>
      </c>
      <c r="P7" s="2">
        <f t="shared" si="3"/>
        <v>17220</v>
      </c>
    </row>
    <row r="8" spans="1:16">
      <c r="A8" s="27" t="s">
        <v>2</v>
      </c>
      <c r="B8" s="8">
        <v>292471.62433333328</v>
      </c>
      <c r="C8" s="4">
        <v>6365.1</v>
      </c>
      <c r="D8" s="4"/>
      <c r="E8" s="4">
        <v>393.98</v>
      </c>
      <c r="F8" s="5">
        <f t="shared" si="0"/>
        <v>6759.08</v>
      </c>
      <c r="G8" s="4">
        <v>7828</v>
      </c>
      <c r="H8" s="4">
        <v>18750</v>
      </c>
      <c r="I8" s="4">
        <v>26666</v>
      </c>
      <c r="J8" s="6">
        <f t="shared" si="1"/>
        <v>53244</v>
      </c>
      <c r="K8" s="2">
        <v>4592</v>
      </c>
      <c r="L8" s="2">
        <v>2745</v>
      </c>
      <c r="M8" s="2">
        <f t="shared" si="2"/>
        <v>7337</v>
      </c>
      <c r="N8" s="2">
        <v>12495</v>
      </c>
      <c r="O8" s="2">
        <v>2405</v>
      </c>
      <c r="P8" s="2">
        <f t="shared" si="3"/>
        <v>14900</v>
      </c>
    </row>
    <row r="9" spans="1:16">
      <c r="A9" s="27" t="s">
        <v>3</v>
      </c>
      <c r="B9" s="9">
        <v>260954.76838709673</v>
      </c>
      <c r="C9" s="4">
        <v>7524.74</v>
      </c>
      <c r="D9" s="4">
        <v>2385.2399999999998</v>
      </c>
      <c r="E9" s="4">
        <v>780.83</v>
      </c>
      <c r="F9" s="5">
        <f t="shared" si="0"/>
        <v>10690.81</v>
      </c>
      <c r="G9" s="4">
        <v>15326</v>
      </c>
      <c r="H9" s="4">
        <v>13743</v>
      </c>
      <c r="I9" s="4">
        <v>37272</v>
      </c>
      <c r="J9" s="6">
        <f t="shared" si="1"/>
        <v>66341</v>
      </c>
      <c r="K9" s="2">
        <v>5565</v>
      </c>
      <c r="L9" s="2">
        <v>1538</v>
      </c>
      <c r="M9" s="2">
        <f t="shared" si="2"/>
        <v>7103</v>
      </c>
      <c r="N9" s="2">
        <v>6125</v>
      </c>
      <c r="O9" s="2">
        <v>12</v>
      </c>
      <c r="P9" s="2">
        <f t="shared" si="3"/>
        <v>6137</v>
      </c>
    </row>
    <row r="10" spans="1:16">
      <c r="A10" s="27" t="s">
        <v>4</v>
      </c>
      <c r="B10" s="10">
        <v>160143.67548387096</v>
      </c>
      <c r="C10" s="4">
        <v>6983.7</v>
      </c>
      <c r="D10" s="4">
        <v>2326.2399999999998</v>
      </c>
      <c r="E10" s="4">
        <v>276.75</v>
      </c>
      <c r="F10" s="5">
        <f t="shared" si="0"/>
        <v>9586.6899999999987</v>
      </c>
      <c r="G10" s="4">
        <v>18715</v>
      </c>
      <c r="H10" s="4">
        <v>6120</v>
      </c>
      <c r="I10" s="4">
        <v>47029</v>
      </c>
      <c r="J10" s="6">
        <f t="shared" si="1"/>
        <v>71864</v>
      </c>
      <c r="K10" s="2">
        <v>5972</v>
      </c>
      <c r="L10" s="2">
        <v>3262</v>
      </c>
      <c r="M10" s="2">
        <f t="shared" si="2"/>
        <v>9234</v>
      </c>
      <c r="N10" s="2">
        <v>6663</v>
      </c>
      <c r="O10" s="2">
        <v>140</v>
      </c>
      <c r="P10" s="2">
        <f t="shared" si="3"/>
        <v>6803</v>
      </c>
    </row>
    <row r="11" spans="1:16">
      <c r="A11" s="27" t="s">
        <v>5</v>
      </c>
      <c r="B11" s="11">
        <v>68673.93642857144</v>
      </c>
      <c r="C11" s="4">
        <v>9500.5300000000007</v>
      </c>
      <c r="D11" s="4"/>
      <c r="E11" s="4">
        <v>473.24</v>
      </c>
      <c r="F11" s="5">
        <f t="shared" si="0"/>
        <v>9973.77</v>
      </c>
      <c r="G11" s="4">
        <v>22709</v>
      </c>
      <c r="H11" s="4">
        <v>5919</v>
      </c>
      <c r="I11" s="4">
        <v>39752</v>
      </c>
      <c r="J11" s="6">
        <f t="shared" si="1"/>
        <v>68380</v>
      </c>
      <c r="K11" s="2">
        <v>5160</v>
      </c>
      <c r="L11" s="2">
        <v>3275</v>
      </c>
      <c r="M11" s="2">
        <f t="shared" si="2"/>
        <v>8435</v>
      </c>
      <c r="N11" s="2">
        <v>8457</v>
      </c>
      <c r="O11" s="2">
        <v>1515</v>
      </c>
      <c r="P11" s="2">
        <f t="shared" si="3"/>
        <v>9972</v>
      </c>
    </row>
    <row r="12" spans="1:16">
      <c r="A12" s="27" t="s">
        <v>6</v>
      </c>
      <c r="B12" s="12">
        <v>218514.83645161297</v>
      </c>
      <c r="C12" s="4">
        <v>9565.64</v>
      </c>
      <c r="D12" s="4"/>
      <c r="E12" s="4">
        <v>712</v>
      </c>
      <c r="F12" s="5">
        <f t="shared" si="0"/>
        <v>10277.64</v>
      </c>
      <c r="G12" s="4">
        <v>23267</v>
      </c>
      <c r="H12" s="4">
        <v>7302</v>
      </c>
      <c r="I12" s="4">
        <v>48950</v>
      </c>
      <c r="J12" s="6">
        <f t="shared" si="1"/>
        <v>79519</v>
      </c>
      <c r="K12" s="2">
        <v>4853</v>
      </c>
      <c r="L12" s="2">
        <v>4688</v>
      </c>
      <c r="M12" s="2">
        <f t="shared" si="2"/>
        <v>9541</v>
      </c>
      <c r="N12" s="2">
        <v>7451</v>
      </c>
      <c r="O12" s="2">
        <v>2765</v>
      </c>
      <c r="P12" s="2">
        <f t="shared" si="3"/>
        <v>10216</v>
      </c>
    </row>
    <row r="13" spans="1:16">
      <c r="A13" s="27" t="s">
        <v>7</v>
      </c>
      <c r="B13" s="13">
        <v>45087.800333333333</v>
      </c>
      <c r="C13" s="4">
        <v>7368.91</v>
      </c>
      <c r="D13" s="4"/>
      <c r="E13" s="4">
        <v>418.12</v>
      </c>
      <c r="F13" s="5">
        <f t="shared" si="0"/>
        <v>7787.03</v>
      </c>
      <c r="G13" s="4">
        <v>19797</v>
      </c>
      <c r="H13" s="4">
        <v>4768</v>
      </c>
      <c r="I13" s="4">
        <v>53885</v>
      </c>
      <c r="J13" s="6">
        <f t="shared" si="1"/>
        <v>78450</v>
      </c>
      <c r="K13" s="2">
        <v>2868</v>
      </c>
      <c r="L13" s="2">
        <v>1166</v>
      </c>
      <c r="M13" s="2">
        <f t="shared" si="2"/>
        <v>4034</v>
      </c>
      <c r="N13" s="2">
        <v>5451</v>
      </c>
      <c r="O13" s="2">
        <v>3015</v>
      </c>
      <c r="P13" s="2">
        <f t="shared" si="3"/>
        <v>8466</v>
      </c>
    </row>
    <row r="14" spans="1:16">
      <c r="A14" s="27" t="s">
        <v>8</v>
      </c>
      <c r="B14" s="5"/>
      <c r="C14" s="4">
        <v>5402.72</v>
      </c>
      <c r="D14" s="4">
        <v>2800</v>
      </c>
      <c r="E14" s="4">
        <v>120.47</v>
      </c>
      <c r="F14" s="5">
        <f t="shared" si="0"/>
        <v>8323.19</v>
      </c>
      <c r="G14" s="4">
        <v>30436</v>
      </c>
      <c r="H14" s="4">
        <v>49080</v>
      </c>
      <c r="I14" s="4">
        <v>53516</v>
      </c>
      <c r="J14" s="6">
        <f t="shared" si="1"/>
        <v>133032</v>
      </c>
      <c r="K14" s="2">
        <v>5716</v>
      </c>
      <c r="L14" s="2">
        <v>8679</v>
      </c>
      <c r="M14" s="2">
        <f t="shared" si="2"/>
        <v>14395</v>
      </c>
      <c r="N14" s="2">
        <v>7544</v>
      </c>
      <c r="O14" s="2">
        <v>3982</v>
      </c>
      <c r="P14" s="2">
        <f t="shared" si="3"/>
        <v>11526</v>
      </c>
    </row>
    <row r="18" ht="15" customHeight="1"/>
  </sheetData>
  <mergeCells count="7">
    <mergeCell ref="A1:P1"/>
    <mergeCell ref="A2:P2"/>
    <mergeCell ref="C4:F4"/>
    <mergeCell ref="G4:J4"/>
    <mergeCell ref="K4:M4"/>
    <mergeCell ref="N4:P4"/>
    <mergeCell ref="A3:P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I</vt:lpstr>
      <vt:lpstr>Wypłaty gotówkowe</vt:lpstr>
      <vt:lpstr>Wpłaty gotówkowe</vt:lpstr>
      <vt:lpstr>Zestawienie średniomies. stanów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2009-06-23T08:14:36Z</cp:lastPrinted>
  <dcterms:created xsi:type="dcterms:W3CDTF">2009-06-22T06:26:41Z</dcterms:created>
  <dcterms:modified xsi:type="dcterms:W3CDTF">2009-06-25T12:43:25Z</dcterms:modified>
</cp:coreProperties>
</file>