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9140" windowHeight="11955" activeTab="1"/>
  </bookViews>
  <sheets>
    <sheet name="poż.i kred. do spłaty" sheetId="1" r:id="rId1"/>
    <sheet name="przychody i rozchody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<sst xmlns="http://schemas.openxmlformats.org/spreadsheetml/2006/main" count="325" uniqueCount="101">
  <si>
    <t>razem</t>
  </si>
  <si>
    <t>kredyty</t>
  </si>
  <si>
    <t>budowa ulicy Kolejowej w Janowicach Wlk.</t>
  </si>
  <si>
    <t>deficyt budżetowy</t>
  </si>
  <si>
    <t>7.</t>
  </si>
  <si>
    <t>odbudowa ul.Kopernika                     w Janowicach Wlk.</t>
  </si>
  <si>
    <t>OGÓŁEM</t>
  </si>
  <si>
    <t>przychody</t>
  </si>
  <si>
    <t>nazwa zadania inwestycyjnego</t>
  </si>
  <si>
    <t>w zł</t>
  </si>
  <si>
    <t>0,25 według redyskonta weksli do dn.25 dnia każdego miesiąca</t>
  </si>
  <si>
    <t>budowa kanalizacji sanitarnej             w Janowicach Wlk.</t>
  </si>
  <si>
    <t>modernizacja           i rozbudowa oczyszczalni w Janowicach Wlk.</t>
  </si>
  <si>
    <t>15.05. 2002 r.</t>
  </si>
  <si>
    <t>28.06. 2002 r.</t>
  </si>
  <si>
    <t>budowa wodociągu dla m.  Radomierz gm.Janowice Wlk.</t>
  </si>
  <si>
    <t>data uruchom</t>
  </si>
  <si>
    <t>spłata rat</t>
  </si>
  <si>
    <t>I rata- 31.03</t>
  </si>
  <si>
    <t>II rata- 31.12</t>
  </si>
  <si>
    <t>I rata-           14 -16.05</t>
  </si>
  <si>
    <t>II rata -         14 -16.11</t>
  </si>
  <si>
    <t>I rata-           14 -16.03</t>
  </si>
  <si>
    <t>II rata-           15 -16.05</t>
  </si>
  <si>
    <t>III rata-           14 -16.09</t>
  </si>
  <si>
    <t>IV rata-           14 -16.11</t>
  </si>
  <si>
    <t>I rata -           14 -16.06</t>
  </si>
  <si>
    <t>II rata -            14 -16.12</t>
  </si>
  <si>
    <t>22.10.   2004 r.</t>
  </si>
  <si>
    <t>03.09. 2004 r.</t>
  </si>
  <si>
    <t>stałe 6 %              w stosunku rocznym</t>
  </si>
  <si>
    <t>stałe 6 %                w stosunku rocznym</t>
  </si>
  <si>
    <t>stałe 4 %                w stosunku rocznym</t>
  </si>
  <si>
    <t>budowa sieci wodociągowej wraz                         z przyłączami we wsi Trzcińsko</t>
  </si>
  <si>
    <t xml:space="preserve">budowa odcinka tranzytowego dla wodociągu w m.Radomierz gm.Janowice Wlk. </t>
  </si>
  <si>
    <t>30.10.       2004 r.</t>
  </si>
  <si>
    <t xml:space="preserve">sala sportowa przy Zespole Szkół </t>
  </si>
  <si>
    <t>oprocen-towanie</t>
  </si>
  <si>
    <t>15.12. 2004 r.</t>
  </si>
  <si>
    <t>po uzyskaniu decyzji o przyznaniu śr. z Totalizatora Sport.</t>
  </si>
  <si>
    <t>31.03</t>
  </si>
  <si>
    <t>30.06</t>
  </si>
  <si>
    <t>31.05</t>
  </si>
  <si>
    <t>30.09</t>
  </si>
  <si>
    <t>30.11</t>
  </si>
  <si>
    <t>30.12</t>
  </si>
  <si>
    <t>stopa WIBOR 3M+ 1,50 %</t>
  </si>
  <si>
    <t>182495/183310,63</t>
  </si>
  <si>
    <t>31.01</t>
  </si>
  <si>
    <t>28-29.02</t>
  </si>
  <si>
    <t>30.04</t>
  </si>
  <si>
    <t>31.07</t>
  </si>
  <si>
    <t>31.08</t>
  </si>
  <si>
    <t>31.10</t>
  </si>
  <si>
    <t>31.12</t>
  </si>
  <si>
    <t>stopa WIBOR 3M+ 2,00 %</t>
  </si>
  <si>
    <t>1) P/0015/ 98                  z dn. 24.06. 1998</t>
  </si>
  <si>
    <t>2) P/22/ GW/JG/ 2000             z dn. 07.09.         2000 r.</t>
  </si>
  <si>
    <t>3) 27/OW/ JG/ 2001                                                                                         z dn. 30.11. 2001 r.</t>
  </si>
  <si>
    <t>4) 24/GW/ JG/ 2004 z dn. 24.08.          2004 r.</t>
  </si>
  <si>
    <t>5) 26/GW/ JG/ 2004 z dn. 24.08.          2004 r. Aneks nr 1</t>
  </si>
  <si>
    <t>1) BGŻ nr  U/ 0029658028 z dn. 15.12.2004 r.</t>
  </si>
  <si>
    <t>4) BGŻ nr  U/ 0029658028/0011/2006/ 1700 z dn. 28.12.2006 r.</t>
  </si>
  <si>
    <t>2) B.Spółdz. Kam.Góra nr 18052/ 170110/2006 z dn.27.12. 2006 r.</t>
  </si>
  <si>
    <t>od dn.28.12. 2006 r. do 31.01.2011 r.</t>
  </si>
  <si>
    <t>od dn.28.12. 2006 r. do 31.12.2010 r.</t>
  </si>
  <si>
    <t>stopa WIBOR 3M+ 1,00 %</t>
  </si>
  <si>
    <t>5) PKO BP nr 310-13/3/II/3/       2006</t>
  </si>
  <si>
    <t>od dn.19.04. 2006 r. do 20.04.2006 r.</t>
  </si>
  <si>
    <t>od dn.21.04. 2006 r. do dn.31.05. 2006 r.</t>
  </si>
  <si>
    <t>od dn.01.06. 2006 r. do dn.10.06. 2006 r.</t>
  </si>
  <si>
    <t>28.02</t>
  </si>
  <si>
    <t>stopa WIBOR 3M+ 2,80 %</t>
  </si>
  <si>
    <t>finansowanie                      i refinansowanie budowy                           i wyposażenia hali sportowej</t>
  </si>
  <si>
    <t>przebudowa drogi gminnej                       w Komarnie</t>
  </si>
  <si>
    <t>pożyczki i kredyty</t>
  </si>
  <si>
    <t>nazwa zadania inwestycyjnego/ wydatki bieżące</t>
  </si>
  <si>
    <t>RAZEM</t>
  </si>
  <si>
    <t>(poz.4+24)</t>
  </si>
  <si>
    <t>PRZYCHODY I ROZCHODY BUDŻETU</t>
  </si>
  <si>
    <t>rozchody w zł  w latach 2000 - 2014</t>
  </si>
  <si>
    <t>WFOŚ             i GW pożyczki</t>
  </si>
  <si>
    <t>od dn.10.08. 2007 r. do 31.08.2007 r.</t>
  </si>
  <si>
    <t>stopa WIBOR 3M+ 0,40 %</t>
  </si>
  <si>
    <t>6) BOŚ nr 030/I/37/2007 z dn.2007-08-09</t>
  </si>
  <si>
    <t>7) BGŻ nr U/   0029658028/14/2008/   1700 z dn.30.12. 2008 r.</t>
  </si>
  <si>
    <t>deficyt budżetowy           i spłatę pożyczek           i kredytów</t>
  </si>
  <si>
    <t>dn.30.12. 2008 r.</t>
  </si>
  <si>
    <t>dn.31.01. 2009</t>
  </si>
  <si>
    <t>stopa WIBOR 3M+ 2,50 %</t>
  </si>
  <si>
    <t>razem spłacono do końca 2008 r.</t>
  </si>
  <si>
    <t>ogółem</t>
  </si>
  <si>
    <t>do spłaty pozostało</t>
  </si>
  <si>
    <t>PRZYCHODY I ROZCHODY BUDŻETU W 2009 ROKU</t>
  </si>
  <si>
    <t>ROZCHODY</t>
  </si>
  <si>
    <t>8)</t>
  </si>
  <si>
    <t>9)</t>
  </si>
  <si>
    <t>2009 r.</t>
  </si>
  <si>
    <t>I-XII</t>
  </si>
  <si>
    <t>poz.zadania inwestycyjne</t>
  </si>
  <si>
    <t>Załącznik nr 3a                                                                                  do uchwały nr XXVIII/106/2009                                                              Rady Gminy Janowice Wielkie                                                                   z dn. 23.01.2009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</si>
</sst>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8"/>
      <name val="Arial"/>
      <family val="2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Czcionka tekstu podstawowego"/>
      <family val="0"/>
    </font>
    <font>
      <sz val="11"/>
      <color indexed="8"/>
      <name val="Antique Olive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i/>
      <sz val="11"/>
      <color theme="1"/>
      <name val="Czcionka tekstu podstawowego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2"/>
      <color theme="1"/>
      <name val="Arial"/>
      <family val="2"/>
    </font>
    <font>
      <b/>
      <sz val="10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ntique Olive"/>
      <family val="2"/>
    </font>
    <font>
      <i/>
      <sz val="12"/>
      <color theme="1"/>
      <name val="Czcionka tekstu podstawowego"/>
      <family val="0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3" fontId="49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54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55" fillId="0" borderId="12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3" fontId="49" fillId="0" borderId="15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12" xfId="0" applyBorder="1" applyAlignment="1">
      <alignment/>
    </xf>
    <xf numFmtId="3" fontId="57" fillId="0" borderId="15" xfId="0" applyNumberFormat="1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49" fillId="0" borderId="10" xfId="0" applyNumberFormat="1" applyFont="1" applyBorder="1" applyAlignment="1">
      <alignment wrapText="1"/>
    </xf>
    <xf numFmtId="3" fontId="57" fillId="0" borderId="10" xfId="0" applyNumberFormat="1" applyFont="1" applyBorder="1" applyAlignment="1">
      <alignment wrapText="1"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9" fillId="0" borderId="17" xfId="0" applyFont="1" applyBorder="1" applyAlignment="1">
      <alignment horizontal="center"/>
    </xf>
    <xf numFmtId="3" fontId="57" fillId="0" borderId="12" xfId="0" applyNumberFormat="1" applyFont="1" applyBorder="1" applyAlignment="1">
      <alignment/>
    </xf>
    <xf numFmtId="0" fontId="49" fillId="6" borderId="11" xfId="0" applyFont="1" applyFill="1" applyBorder="1" applyAlignment="1">
      <alignment horizontal="center"/>
    </xf>
    <xf numFmtId="0" fontId="0" fillId="6" borderId="10" xfId="0" applyFont="1" applyFill="1" applyBorder="1" applyAlignment="1">
      <alignment wrapText="1"/>
    </xf>
    <xf numFmtId="0" fontId="0" fillId="6" borderId="15" xfId="0" applyFont="1" applyFill="1" applyBorder="1" applyAlignment="1">
      <alignment wrapText="1"/>
    </xf>
    <xf numFmtId="0" fontId="0" fillId="6" borderId="15" xfId="0" applyFont="1" applyFill="1" applyBorder="1" applyAlignment="1">
      <alignment horizontal="center" wrapText="1"/>
    </xf>
    <xf numFmtId="0" fontId="54" fillId="6" borderId="10" xfId="0" applyFont="1" applyFill="1" applyBorder="1" applyAlignment="1">
      <alignment wrapText="1"/>
    </xf>
    <xf numFmtId="0" fontId="49" fillId="6" borderId="10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4" fillId="6" borderId="10" xfId="0" applyFont="1" applyFill="1" applyBorder="1" applyAlignment="1">
      <alignment/>
    </xf>
    <xf numFmtId="0" fontId="55" fillId="6" borderId="10" xfId="0" applyFont="1" applyFill="1" applyBorder="1" applyAlignment="1">
      <alignment/>
    </xf>
    <xf numFmtId="0" fontId="58" fillId="6" borderId="11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3" fontId="57" fillId="0" borderId="10" xfId="0" applyNumberFormat="1" applyFont="1" applyBorder="1" applyAlignment="1">
      <alignment/>
    </xf>
    <xf numFmtId="0" fontId="59" fillId="6" borderId="10" xfId="0" applyFont="1" applyFill="1" applyBorder="1" applyAlignment="1">
      <alignment horizontal="center" wrapText="1"/>
    </xf>
    <xf numFmtId="3" fontId="60" fillId="0" borderId="12" xfId="0" applyNumberFormat="1" applyFont="1" applyBorder="1" applyAlignment="1">
      <alignment/>
    </xf>
    <xf numFmtId="3" fontId="49" fillId="0" borderId="15" xfId="0" applyNumberFormat="1" applyFont="1" applyBorder="1" applyAlignment="1">
      <alignment wrapText="1"/>
    </xf>
    <xf numFmtId="3" fontId="60" fillId="0" borderId="10" xfId="0" applyNumberFormat="1" applyFont="1" applyBorder="1" applyAlignment="1">
      <alignment/>
    </xf>
    <xf numFmtId="0" fontId="58" fillId="6" borderId="17" xfId="0" applyFont="1" applyFill="1" applyBorder="1" applyAlignment="1">
      <alignment horizontal="center" wrapText="1"/>
    </xf>
    <xf numFmtId="0" fontId="49" fillId="6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 horizontal="right"/>
    </xf>
    <xf numFmtId="3" fontId="61" fillId="0" borderId="10" xfId="0" applyNumberFormat="1" applyFont="1" applyBorder="1" applyAlignment="1">
      <alignment wrapText="1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61" fillId="0" borderId="10" xfId="0" applyFont="1" applyBorder="1" applyAlignment="1">
      <alignment vertical="center"/>
    </xf>
    <xf numFmtId="3" fontId="49" fillId="0" borderId="16" xfId="0" applyNumberFormat="1" applyFont="1" applyBorder="1" applyAlignment="1">
      <alignment wrapText="1"/>
    </xf>
    <xf numFmtId="3" fontId="49" fillId="0" borderId="12" xfId="0" applyNumberFormat="1" applyFont="1" applyBorder="1" applyAlignment="1">
      <alignment wrapText="1"/>
    </xf>
    <xf numFmtId="4" fontId="0" fillId="6" borderId="15" xfId="0" applyNumberFormat="1" applyFont="1" applyFill="1" applyBorder="1" applyAlignment="1">
      <alignment horizontal="right"/>
    </xf>
    <xf numFmtId="4" fontId="0" fillId="6" borderId="15" xfId="0" applyNumberFormat="1" applyFont="1" applyFill="1" applyBorder="1" applyAlignment="1">
      <alignment wrapText="1"/>
    </xf>
    <xf numFmtId="4" fontId="57" fillId="6" borderId="15" xfId="0" applyNumberFormat="1" applyFont="1" applyFill="1" applyBorder="1" applyAlignment="1">
      <alignment wrapText="1"/>
    </xf>
    <xf numFmtId="4" fontId="57" fillId="6" borderId="15" xfId="0" applyNumberFormat="1" applyFont="1" applyFill="1" applyBorder="1" applyAlignment="1">
      <alignment horizontal="center" wrapText="1"/>
    </xf>
    <xf numFmtId="4" fontId="0" fillId="6" borderId="10" xfId="0" applyNumberFormat="1" applyFont="1" applyFill="1" applyBorder="1" applyAlignment="1">
      <alignment wrapText="1"/>
    </xf>
    <xf numFmtId="4" fontId="57" fillId="6" borderId="10" xfId="0" applyNumberFormat="1" applyFont="1" applyFill="1" applyBorder="1" applyAlignment="1">
      <alignment wrapText="1"/>
    </xf>
    <xf numFmtId="4" fontId="60" fillId="6" borderId="10" xfId="0" applyNumberFormat="1" applyFont="1" applyFill="1" applyBorder="1" applyAlignment="1">
      <alignment wrapText="1"/>
    </xf>
    <xf numFmtId="4" fontId="49" fillId="6" borderId="10" xfId="0" applyNumberFormat="1" applyFont="1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4" fontId="54" fillId="6" borderId="10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 horizontal="center" wrapText="1"/>
    </xf>
    <xf numFmtId="0" fontId="49" fillId="0" borderId="18" xfId="0" applyFont="1" applyBorder="1" applyAlignment="1">
      <alignment wrapText="1"/>
    </xf>
    <xf numFmtId="0" fontId="58" fillId="6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8" fillId="6" borderId="18" xfId="0" applyFont="1" applyFill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4" fontId="63" fillId="6" borderId="10" xfId="0" applyNumberFormat="1" applyFont="1" applyFill="1" applyBorder="1" applyAlignment="1">
      <alignment horizontal="center"/>
    </xf>
    <xf numFmtId="3" fontId="63" fillId="6" borderId="10" xfId="0" applyNumberFormat="1" applyFont="1" applyFill="1" applyBorder="1" applyAlignment="1">
      <alignment horizontal="right"/>
    </xf>
    <xf numFmtId="4" fontId="49" fillId="6" borderId="17" xfId="0" applyNumberFormat="1" applyFont="1" applyFill="1" applyBorder="1" applyAlignment="1">
      <alignment horizontal="center"/>
    </xf>
    <xf numFmtId="4" fontId="49" fillId="6" borderId="18" xfId="0" applyNumberFormat="1" applyFont="1" applyFill="1" applyBorder="1" applyAlignment="1">
      <alignment horizontal="center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63" fillId="6" borderId="12" xfId="0" applyNumberFormat="1" applyFont="1" applyFill="1" applyBorder="1" applyAlignment="1">
      <alignment horizontal="right"/>
    </xf>
    <xf numFmtId="0" fontId="61" fillId="0" borderId="10" xfId="0" applyFont="1" applyBorder="1" applyAlignment="1">
      <alignment horizontal="center" wrapText="1"/>
    </xf>
    <xf numFmtId="4" fontId="58" fillId="6" borderId="10" xfId="0" applyNumberFormat="1" applyFont="1" applyFill="1" applyBorder="1" applyAlignment="1">
      <alignment/>
    </xf>
    <xf numFmtId="0" fontId="64" fillId="0" borderId="11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49" fillId="0" borderId="12" xfId="0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0" xfId="0" applyFont="1" applyBorder="1" applyAlignment="1">
      <alignment wrapText="1"/>
    </xf>
    <xf numFmtId="3" fontId="63" fillId="0" borderId="10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3" fontId="55" fillId="0" borderId="0" xfId="0" applyNumberFormat="1" applyFont="1" applyBorder="1" applyAlignment="1">
      <alignment/>
    </xf>
    <xf numFmtId="3" fontId="49" fillId="0" borderId="18" xfId="0" applyNumberFormat="1" applyFont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60" fillId="6" borderId="18" xfId="0" applyFont="1" applyFill="1" applyBorder="1" applyAlignment="1">
      <alignment horizontal="center" wrapText="1"/>
    </xf>
    <xf numFmtId="4" fontId="57" fillId="6" borderId="18" xfId="0" applyNumberFormat="1" applyFon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3" fontId="57" fillId="0" borderId="18" xfId="0" applyNumberFormat="1" applyFont="1" applyBorder="1" applyAlignment="1">
      <alignment horizontal="center"/>
    </xf>
    <xf numFmtId="0" fontId="58" fillId="6" borderId="10" xfId="0" applyFont="1" applyFill="1" applyBorder="1" applyAlignment="1">
      <alignment wrapText="1"/>
    </xf>
    <xf numFmtId="3" fontId="49" fillId="6" borderId="18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49" fillId="0" borderId="21" xfId="0" applyFont="1" applyBorder="1" applyAlignment="1">
      <alignment horizontal="center"/>
    </xf>
    <xf numFmtId="0" fontId="64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/>
    </xf>
    <xf numFmtId="0" fontId="64" fillId="0" borderId="15" xfId="0" applyFont="1" applyBorder="1" applyAlignment="1">
      <alignment horizontal="center" wrapText="1"/>
    </xf>
    <xf numFmtId="0" fontId="65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/>
    </xf>
    <xf numFmtId="3" fontId="66" fillId="0" borderId="12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3" fontId="58" fillId="0" borderId="10" xfId="0" applyNumberFormat="1" applyFont="1" applyBorder="1" applyAlignment="1">
      <alignment horizontal="center"/>
    </xf>
    <xf numFmtId="3" fontId="60" fillId="0" borderId="18" xfId="0" applyNumberFormat="1" applyFont="1" applyBorder="1" applyAlignment="1">
      <alignment horizontal="center"/>
    </xf>
    <xf numFmtId="4" fontId="57" fillId="6" borderId="15" xfId="0" applyNumberFormat="1" applyFont="1" applyFill="1" applyBorder="1" applyAlignment="1">
      <alignment horizontal="right" wrapText="1"/>
    </xf>
    <xf numFmtId="0" fontId="65" fillId="6" borderId="10" xfId="0" applyFont="1" applyFill="1" applyBorder="1" applyAlignment="1">
      <alignment horizontal="right"/>
    </xf>
    <xf numFmtId="4" fontId="57" fillId="6" borderId="10" xfId="0" applyNumberFormat="1" applyFont="1" applyFill="1" applyBorder="1" applyAlignment="1">
      <alignment horizontal="right" wrapText="1"/>
    </xf>
    <xf numFmtId="3" fontId="67" fillId="0" borderId="18" xfId="0" applyNumberFormat="1" applyFont="1" applyBorder="1" applyAlignment="1">
      <alignment horizontal="center"/>
    </xf>
    <xf numFmtId="3" fontId="56" fillId="0" borderId="15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3" fontId="56" fillId="0" borderId="15" xfId="0" applyNumberFormat="1" applyFont="1" applyBorder="1" applyAlignment="1">
      <alignment wrapText="1"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68" fillId="0" borderId="15" xfId="0" applyNumberFormat="1" applyFont="1" applyBorder="1" applyAlignment="1">
      <alignment wrapText="1"/>
    </xf>
    <xf numFmtId="3" fontId="67" fillId="0" borderId="15" xfId="0" applyNumberFormat="1" applyFont="1" applyBorder="1" applyAlignment="1">
      <alignment wrapText="1"/>
    </xf>
    <xf numFmtId="3" fontId="67" fillId="0" borderId="16" xfId="0" applyNumberFormat="1" applyFont="1" applyBorder="1" applyAlignment="1">
      <alignment wrapText="1"/>
    </xf>
    <xf numFmtId="3" fontId="56" fillId="0" borderId="16" xfId="0" applyNumberFormat="1" applyFont="1" applyBorder="1" applyAlignment="1">
      <alignment wrapText="1"/>
    </xf>
    <xf numFmtId="0" fontId="56" fillId="0" borderId="10" xfId="0" applyFont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3" fontId="56" fillId="0" borderId="12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0" fontId="67" fillId="0" borderId="10" xfId="0" applyFont="1" applyBorder="1" applyAlignment="1">
      <alignment wrapText="1"/>
    </xf>
    <xf numFmtId="3" fontId="68" fillId="0" borderId="10" xfId="0" applyNumberFormat="1" applyFont="1" applyBorder="1" applyAlignment="1">
      <alignment wrapText="1"/>
    </xf>
    <xf numFmtId="3" fontId="67" fillId="0" borderId="10" xfId="0" applyNumberFormat="1" applyFont="1" applyBorder="1" applyAlignment="1">
      <alignment wrapText="1"/>
    </xf>
    <xf numFmtId="3" fontId="67" fillId="0" borderId="12" xfId="0" applyNumberFormat="1" applyFont="1" applyBorder="1" applyAlignment="1">
      <alignment wrapText="1"/>
    </xf>
    <xf numFmtId="3" fontId="56" fillId="0" borderId="10" xfId="0" applyNumberFormat="1" applyFont="1" applyBorder="1" applyAlignment="1">
      <alignment/>
    </xf>
    <xf numFmtId="3" fontId="67" fillId="0" borderId="10" xfId="0" applyNumberFormat="1" applyFont="1" applyBorder="1" applyAlignment="1">
      <alignment/>
    </xf>
    <xf numFmtId="3" fontId="67" fillId="0" borderId="12" xfId="0" applyNumberFormat="1" applyFont="1" applyBorder="1" applyAlignment="1">
      <alignment/>
    </xf>
    <xf numFmtId="3" fontId="56" fillId="0" borderId="10" xfId="0" applyNumberFormat="1" applyFont="1" applyBorder="1" applyAlignment="1">
      <alignment vertical="center"/>
    </xf>
    <xf numFmtId="3" fontId="68" fillId="0" borderId="10" xfId="0" applyNumberFormat="1" applyFont="1" applyBorder="1" applyAlignment="1">
      <alignment/>
    </xf>
    <xf numFmtId="0" fontId="68" fillId="0" borderId="10" xfId="0" applyFont="1" applyBorder="1" applyAlignment="1">
      <alignment wrapText="1"/>
    </xf>
    <xf numFmtId="3" fontId="69" fillId="0" borderId="10" xfId="0" applyNumberFormat="1" applyFont="1" applyBorder="1" applyAlignment="1">
      <alignment/>
    </xf>
    <xf numFmtId="3" fontId="69" fillId="0" borderId="12" xfId="0" applyNumberFormat="1" applyFont="1" applyBorder="1" applyAlignment="1">
      <alignment/>
    </xf>
    <xf numFmtId="0" fontId="67" fillId="0" borderId="17" xfId="0" applyFont="1" applyBorder="1" applyAlignment="1">
      <alignment horizontal="center"/>
    </xf>
    <xf numFmtId="0" fontId="67" fillId="0" borderId="11" xfId="0" applyFont="1" applyBorder="1" applyAlignment="1">
      <alignment horizontal="center" wrapText="1"/>
    </xf>
    <xf numFmtId="0" fontId="67" fillId="0" borderId="13" xfId="0" applyFont="1" applyBorder="1" applyAlignment="1">
      <alignment horizontal="center"/>
    </xf>
    <xf numFmtId="3" fontId="67" fillId="0" borderId="17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0" xfId="0" applyFont="1" applyBorder="1" applyAlignment="1">
      <alignment wrapText="1"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12" xfId="0" applyNumberFormat="1" applyFont="1" applyBorder="1" applyAlignment="1">
      <alignment horizontal="right"/>
    </xf>
    <xf numFmtId="3" fontId="68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3" fontId="56" fillId="0" borderId="12" xfId="0" applyNumberFormat="1" applyFont="1" applyBorder="1" applyAlignment="1">
      <alignment/>
    </xf>
    <xf numFmtId="0" fontId="68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65" fillId="0" borderId="1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59" fillId="0" borderId="12" xfId="0" applyFont="1" applyBorder="1" applyAlignment="1">
      <alignment horizontal="center" wrapText="1"/>
    </xf>
    <xf numFmtId="0" fontId="59" fillId="0" borderId="23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4" fontId="0" fillId="6" borderId="18" xfId="0" applyNumberFormat="1" applyFill="1" applyBorder="1" applyAlignment="1">
      <alignment horizontal="center" vertical="center" wrapText="1"/>
    </xf>
    <xf numFmtId="4" fontId="0" fillId="6" borderId="24" xfId="0" applyNumberFormat="1" applyFill="1" applyBorder="1" applyAlignment="1">
      <alignment horizontal="center" vertical="center" wrapText="1"/>
    </xf>
    <xf numFmtId="4" fontId="0" fillId="6" borderId="15" xfId="0" applyNumberForma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59" fillId="0" borderId="18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wrapText="1"/>
    </xf>
    <xf numFmtId="0" fontId="0" fillId="6" borderId="2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4" fontId="49" fillId="6" borderId="18" xfId="0" applyNumberFormat="1" applyFont="1" applyFill="1" applyBorder="1" applyAlignment="1">
      <alignment horizontal="center" wrapText="1"/>
    </xf>
    <xf numFmtId="4" fontId="49" fillId="6" borderId="24" xfId="0" applyNumberFormat="1" applyFont="1" applyFill="1" applyBorder="1" applyAlignment="1">
      <alignment horizontal="center" wrapText="1"/>
    </xf>
    <xf numFmtId="4" fontId="49" fillId="6" borderId="15" xfId="0" applyNumberFormat="1" applyFont="1" applyFill="1" applyBorder="1" applyAlignment="1">
      <alignment horizontal="center" wrapText="1"/>
    </xf>
    <xf numFmtId="4" fontId="49" fillId="6" borderId="18" xfId="0" applyNumberFormat="1" applyFont="1" applyFill="1" applyBorder="1" applyAlignment="1">
      <alignment horizontal="center" vertical="center" wrapText="1"/>
    </xf>
    <xf numFmtId="4" fontId="49" fillId="6" borderId="24" xfId="0" applyNumberFormat="1" applyFont="1" applyFill="1" applyBorder="1" applyAlignment="1">
      <alignment horizontal="center" vertical="center" wrapText="1"/>
    </xf>
    <xf numFmtId="4" fontId="49" fillId="6" borderId="15" xfId="0" applyNumberFormat="1" applyFont="1" applyFill="1" applyBorder="1" applyAlignment="1">
      <alignment horizontal="center" vertical="center" wrapText="1"/>
    </xf>
    <xf numFmtId="0" fontId="49" fillId="6" borderId="18" xfId="0" applyFont="1" applyFill="1" applyBorder="1" applyAlignment="1">
      <alignment horizontal="center" vertical="center" wrapText="1"/>
    </xf>
    <xf numFmtId="0" fontId="49" fillId="6" borderId="24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wrapText="1"/>
    </xf>
    <xf numFmtId="0" fontId="71" fillId="0" borderId="23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72" fillId="0" borderId="12" xfId="0" applyFont="1" applyBorder="1" applyAlignment="1">
      <alignment horizontal="center" wrapText="1"/>
    </xf>
    <xf numFmtId="0" fontId="72" fillId="0" borderId="23" xfId="0" applyFont="1" applyBorder="1" applyAlignment="1">
      <alignment horizontal="center" wrapText="1"/>
    </xf>
    <xf numFmtId="4" fontId="58" fillId="6" borderId="18" xfId="0" applyNumberFormat="1" applyFont="1" applyFill="1" applyBorder="1" applyAlignment="1">
      <alignment horizontal="center" wrapText="1"/>
    </xf>
    <xf numFmtId="4" fontId="58" fillId="6" borderId="15" xfId="0" applyNumberFormat="1" applyFont="1" applyFill="1" applyBorder="1" applyAlignment="1">
      <alignment horizontal="center" wrapText="1"/>
    </xf>
    <xf numFmtId="4" fontId="0" fillId="6" borderId="18" xfId="0" applyNumberFormat="1" applyFont="1" applyFill="1" applyBorder="1" applyAlignment="1">
      <alignment horizontal="center" wrapText="1"/>
    </xf>
    <xf numFmtId="4" fontId="0" fillId="6" borderId="24" xfId="0" applyNumberFormat="1" applyFont="1" applyFill="1" applyBorder="1" applyAlignment="1">
      <alignment horizontal="center" wrapText="1"/>
    </xf>
    <xf numFmtId="4" fontId="0" fillId="6" borderId="15" xfId="0" applyNumberFormat="1" applyFont="1" applyFill="1" applyBorder="1" applyAlignment="1">
      <alignment horizontal="center" wrapText="1"/>
    </xf>
    <xf numFmtId="0" fontId="49" fillId="6" borderId="18" xfId="0" applyFont="1" applyFill="1" applyBorder="1" applyAlignment="1">
      <alignment horizontal="center" wrapText="1"/>
    </xf>
    <xf numFmtId="0" fontId="49" fillId="6" borderId="15" xfId="0" applyFont="1" applyFill="1" applyBorder="1" applyAlignment="1">
      <alignment horizontal="center" wrapText="1"/>
    </xf>
    <xf numFmtId="0" fontId="63" fillId="6" borderId="18" xfId="0" applyFont="1" applyFill="1" applyBorder="1" applyAlignment="1">
      <alignment horizontal="center" wrapText="1"/>
    </xf>
    <xf numFmtId="0" fontId="63" fillId="6" borderId="24" xfId="0" applyFont="1" applyFill="1" applyBorder="1" applyAlignment="1">
      <alignment horizontal="center" wrapText="1"/>
    </xf>
    <xf numFmtId="0" fontId="63" fillId="6" borderId="15" xfId="0" applyFont="1" applyFill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0" fillId="6" borderId="18" xfId="0" applyFont="1" applyFill="1" applyBorder="1" applyAlignment="1">
      <alignment horizontal="center" wrapText="1"/>
    </xf>
    <xf numFmtId="0" fontId="0" fillId="6" borderId="24" xfId="0" applyFont="1" applyFill="1" applyBorder="1" applyAlignment="1">
      <alignment horizontal="center" wrapText="1"/>
    </xf>
    <xf numFmtId="0" fontId="0" fillId="6" borderId="15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23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right" wrapText="1"/>
    </xf>
    <xf numFmtId="0" fontId="0" fillId="6" borderId="15" xfId="0" applyFont="1" applyFill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4" fontId="0" fillId="6" borderId="18" xfId="0" applyNumberFormat="1" applyFont="1" applyFill="1" applyBorder="1" applyAlignment="1">
      <alignment horizontal="right" wrapText="1"/>
    </xf>
    <xf numFmtId="4" fontId="0" fillId="6" borderId="15" xfId="0" applyNumberFormat="1" applyFont="1" applyFill="1" applyBorder="1" applyAlignment="1">
      <alignment horizontal="right" wrapText="1"/>
    </xf>
    <xf numFmtId="0" fontId="61" fillId="0" borderId="10" xfId="0" applyFont="1" applyBorder="1" applyAlignment="1">
      <alignment horizont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9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wrapText="1"/>
    </xf>
    <xf numFmtId="0" fontId="63" fillId="0" borderId="18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26" xfId="0" applyFont="1" applyBorder="1" applyAlignment="1">
      <alignment wrapText="1"/>
    </xf>
    <xf numFmtId="0" fontId="55" fillId="6" borderId="13" xfId="0" applyFont="1" applyFill="1" applyBorder="1" applyAlignment="1">
      <alignment horizontal="center" wrapText="1"/>
    </xf>
    <xf numFmtId="0" fontId="55" fillId="6" borderId="3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0" fontId="55" fillId="0" borderId="26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F1">
      <selection activeCell="F4" sqref="F4:T102"/>
    </sheetView>
  </sheetViews>
  <sheetFormatPr defaultColWidth="8.796875" defaultRowHeight="14.25"/>
  <cols>
    <col min="1" max="1" width="7.69921875" style="0" customWidth="1"/>
    <col min="2" max="2" width="13.59765625" style="0" customWidth="1"/>
    <col min="3" max="3" width="9.69921875" style="0" customWidth="1"/>
    <col min="4" max="4" width="11.3984375" style="0" customWidth="1"/>
    <col min="5" max="5" width="8.5" style="0" customWidth="1"/>
    <col min="6" max="6" width="6.8984375" style="0" customWidth="1"/>
    <col min="7" max="7" width="6.69921875" style="0" customWidth="1"/>
    <col min="8" max="8" width="6.8984375" style="0" customWidth="1"/>
    <col min="9" max="9" width="7.5" style="0" customWidth="1"/>
    <col min="10" max="10" width="7.59765625" style="0" customWidth="1"/>
    <col min="11" max="11" width="7.3984375" style="0" customWidth="1"/>
    <col min="12" max="12" width="8.59765625" style="0" customWidth="1"/>
    <col min="13" max="13" width="7.8984375" style="0" customWidth="1"/>
    <col min="14" max="15" width="8.8984375" style="0" customWidth="1"/>
    <col min="16" max="16" width="8.19921875" style="0" customWidth="1"/>
    <col min="17" max="17" width="7.3984375" style="0" customWidth="1"/>
    <col min="18" max="18" width="7.5" style="0" customWidth="1"/>
    <col min="19" max="19" width="7.59765625" style="0" customWidth="1"/>
    <col min="20" max="20" width="6.3984375" style="0" customWidth="1"/>
    <col min="21" max="21" width="6.8984375" style="0" customWidth="1"/>
    <col min="22" max="22" width="9.19921875" style="0" customWidth="1"/>
    <col min="23" max="23" width="9.5" style="0" customWidth="1"/>
    <col min="24" max="24" width="7" style="0" customWidth="1"/>
  </cols>
  <sheetData>
    <row r="1" spans="1:23" ht="17.25" customHeight="1" thickBot="1">
      <c r="A1" s="182" t="s">
        <v>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1:24" ht="18.75" customHeight="1" thickBot="1">
      <c r="A2" s="243" t="s">
        <v>75</v>
      </c>
      <c r="B2" s="245" t="s">
        <v>76</v>
      </c>
      <c r="C2" s="247" t="s">
        <v>7</v>
      </c>
      <c r="D2" s="248"/>
      <c r="E2" s="20"/>
      <c r="F2" s="234" t="s">
        <v>80</v>
      </c>
      <c r="G2" s="235"/>
      <c r="H2" s="235"/>
      <c r="I2" s="235"/>
      <c r="J2" s="235"/>
      <c r="K2" s="235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5"/>
      <c r="X2" s="240" t="s">
        <v>37</v>
      </c>
    </row>
    <row r="3" spans="1:24" ht="51" customHeight="1" thickBot="1">
      <c r="A3" s="244"/>
      <c r="B3" s="246"/>
      <c r="C3" s="44" t="s">
        <v>16</v>
      </c>
      <c r="D3" s="35" t="s">
        <v>9</v>
      </c>
      <c r="E3" s="93" t="s">
        <v>17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87" t="s">
        <v>90</v>
      </c>
      <c r="P3" s="12">
        <v>2009</v>
      </c>
      <c r="Q3" s="12">
        <v>2010</v>
      </c>
      <c r="R3" s="12">
        <v>2011</v>
      </c>
      <c r="S3" s="12">
        <v>2012</v>
      </c>
      <c r="T3" s="12">
        <v>2013</v>
      </c>
      <c r="U3" s="12">
        <v>2014</v>
      </c>
      <c r="V3" s="87" t="s">
        <v>92</v>
      </c>
      <c r="W3" s="96" t="s">
        <v>91</v>
      </c>
      <c r="X3" s="241"/>
    </row>
    <row r="4" spans="1:24" ht="30" customHeight="1">
      <c r="A4" s="94" t="s">
        <v>6</v>
      </c>
      <c r="B4" s="73" t="s">
        <v>78</v>
      </c>
      <c r="C4" s="76"/>
      <c r="D4" s="81">
        <f>D5+D26</f>
        <v>5064885</v>
      </c>
      <c r="E4" s="77"/>
      <c r="F4" s="122">
        <f>F5+F26</f>
        <v>70000</v>
      </c>
      <c r="G4" s="122">
        <f aca="true" t="shared" si="0" ref="G4:Q4">G5+G26</f>
        <v>81000</v>
      </c>
      <c r="H4" s="122">
        <f t="shared" si="0"/>
        <v>93500</v>
      </c>
      <c r="I4" s="122">
        <f t="shared" si="0"/>
        <v>145000</v>
      </c>
      <c r="J4" s="122">
        <f t="shared" si="0"/>
        <v>140000</v>
      </c>
      <c r="K4" s="122">
        <f t="shared" si="0"/>
        <v>260021</v>
      </c>
      <c r="L4" s="122">
        <f t="shared" si="0"/>
        <v>289996</v>
      </c>
      <c r="M4" s="122">
        <f t="shared" si="0"/>
        <v>599396</v>
      </c>
      <c r="N4" s="122">
        <f t="shared" si="0"/>
        <v>861196</v>
      </c>
      <c r="O4" s="122">
        <f>SUM(F4:N4)</f>
        <v>2540109</v>
      </c>
      <c r="P4" s="122">
        <f t="shared" si="0"/>
        <v>935696</v>
      </c>
      <c r="Q4" s="122">
        <f t="shared" si="0"/>
        <v>816596</v>
      </c>
      <c r="R4" s="122">
        <f>R5+R26</f>
        <v>498496</v>
      </c>
      <c r="S4" s="122">
        <f>S5+S26</f>
        <v>113996</v>
      </c>
      <c r="T4" s="122">
        <f>T5+T26</f>
        <v>79996</v>
      </c>
      <c r="U4" s="83">
        <f>U5+U26</f>
        <v>79996</v>
      </c>
      <c r="V4" s="95">
        <f>SUM(P4:U4)</f>
        <v>2524776</v>
      </c>
      <c r="W4" s="92">
        <f>O4+V4</f>
        <v>5064885</v>
      </c>
      <c r="X4" s="88"/>
    </row>
    <row r="5" spans="1:24" ht="47.25" customHeight="1">
      <c r="A5" s="94" t="s">
        <v>81</v>
      </c>
      <c r="B5" s="18" t="s">
        <v>77</v>
      </c>
      <c r="C5" s="74"/>
      <c r="D5" s="78">
        <f>D8+D11+D14+D19+D24</f>
        <v>2174985</v>
      </c>
      <c r="E5" s="79">
        <f aca="true" t="shared" si="1" ref="E5:U5">E8+E11+E14+E19+E24</f>
        <v>0</v>
      </c>
      <c r="F5" s="79">
        <f t="shared" si="1"/>
        <v>70000</v>
      </c>
      <c r="G5" s="79">
        <f t="shared" si="1"/>
        <v>81000</v>
      </c>
      <c r="H5" s="79">
        <f t="shared" si="1"/>
        <v>93500</v>
      </c>
      <c r="I5" s="79">
        <f t="shared" si="1"/>
        <v>145000</v>
      </c>
      <c r="J5" s="79">
        <f t="shared" si="1"/>
        <v>140000</v>
      </c>
      <c r="K5" s="79">
        <f t="shared" si="1"/>
        <v>220021</v>
      </c>
      <c r="L5" s="79">
        <f t="shared" si="1"/>
        <v>219996</v>
      </c>
      <c r="M5" s="79">
        <f t="shared" si="1"/>
        <v>219996</v>
      </c>
      <c r="N5" s="79">
        <f t="shared" si="1"/>
        <v>219996</v>
      </c>
      <c r="O5" s="122">
        <f aca="true" t="shared" si="2" ref="O5:O68">SUM(F5:N5)</f>
        <v>1409509</v>
      </c>
      <c r="P5" s="79">
        <f t="shared" si="1"/>
        <v>222496</v>
      </c>
      <c r="Q5" s="79">
        <f t="shared" si="1"/>
        <v>154996</v>
      </c>
      <c r="R5" s="79">
        <f t="shared" si="1"/>
        <v>113996</v>
      </c>
      <c r="S5" s="79">
        <f t="shared" si="1"/>
        <v>113996</v>
      </c>
      <c r="T5" s="79">
        <f t="shared" si="1"/>
        <v>79996</v>
      </c>
      <c r="U5" s="84">
        <f t="shared" si="1"/>
        <v>79996</v>
      </c>
      <c r="V5" s="95">
        <f aca="true" t="shared" si="3" ref="V5:V68">SUM(P5:U5)</f>
        <v>765476</v>
      </c>
      <c r="W5" s="92">
        <f aca="true" t="shared" si="4" ref="W5:W68">O5+V5</f>
        <v>2174985</v>
      </c>
      <c r="X5" s="75"/>
    </row>
    <row r="6" spans="1:24" ht="32.25" customHeight="1">
      <c r="A6" s="237" t="s">
        <v>56</v>
      </c>
      <c r="B6" s="238" t="s">
        <v>11</v>
      </c>
      <c r="C6" s="38">
        <v>1998</v>
      </c>
      <c r="D6" s="62">
        <v>400000</v>
      </c>
      <c r="E6" s="21" t="s">
        <v>18</v>
      </c>
      <c r="F6" s="123">
        <v>35000</v>
      </c>
      <c r="G6" s="123">
        <v>35000</v>
      </c>
      <c r="H6" s="123">
        <v>35000</v>
      </c>
      <c r="I6" s="123">
        <v>35000</v>
      </c>
      <c r="J6" s="123">
        <v>35000</v>
      </c>
      <c r="K6" s="123">
        <v>35000</v>
      </c>
      <c r="L6" s="123">
        <v>35000</v>
      </c>
      <c r="M6" s="123">
        <v>35000</v>
      </c>
      <c r="N6" s="123">
        <v>35000</v>
      </c>
      <c r="O6" s="122">
        <f t="shared" si="2"/>
        <v>315000</v>
      </c>
      <c r="P6" s="124">
        <v>35000</v>
      </c>
      <c r="Q6" s="124"/>
      <c r="R6" s="123"/>
      <c r="S6" s="124"/>
      <c r="T6" s="124"/>
      <c r="U6" s="31"/>
      <c r="V6" s="95">
        <f t="shared" si="3"/>
        <v>35000</v>
      </c>
      <c r="W6" s="92">
        <f t="shared" si="4"/>
        <v>350000</v>
      </c>
      <c r="X6" s="242" t="s">
        <v>10</v>
      </c>
    </row>
    <row r="7" spans="1:24" ht="60" customHeight="1">
      <c r="A7" s="233"/>
      <c r="B7" s="239"/>
      <c r="C7" s="38">
        <v>1999</v>
      </c>
      <c r="D7" s="63">
        <v>300000</v>
      </c>
      <c r="E7" s="21" t="s">
        <v>19</v>
      </c>
      <c r="F7" s="125">
        <v>35000</v>
      </c>
      <c r="G7" s="126">
        <v>35000</v>
      </c>
      <c r="H7" s="126">
        <v>35000</v>
      </c>
      <c r="I7" s="126">
        <v>35000</v>
      </c>
      <c r="J7" s="126">
        <v>35000</v>
      </c>
      <c r="K7" s="126">
        <v>35000</v>
      </c>
      <c r="L7" s="126">
        <v>35000</v>
      </c>
      <c r="M7" s="126">
        <v>35000</v>
      </c>
      <c r="N7" s="126">
        <v>35000</v>
      </c>
      <c r="O7" s="122">
        <f t="shared" si="2"/>
        <v>315000</v>
      </c>
      <c r="P7" s="127">
        <v>35000</v>
      </c>
      <c r="Q7" s="127"/>
      <c r="R7" s="126"/>
      <c r="S7" s="127"/>
      <c r="T7" s="127"/>
      <c r="U7" s="27"/>
      <c r="V7" s="95">
        <f t="shared" si="3"/>
        <v>35000</v>
      </c>
      <c r="W7" s="92">
        <f t="shared" si="4"/>
        <v>350000</v>
      </c>
      <c r="X7" s="242"/>
    </row>
    <row r="8" spans="1:24" ht="15" customHeight="1">
      <c r="A8" s="224" t="s">
        <v>0</v>
      </c>
      <c r="B8" s="225"/>
      <c r="C8" s="37"/>
      <c r="D8" s="64">
        <f>SUM(D6:D7)</f>
        <v>700000</v>
      </c>
      <c r="E8" s="21"/>
      <c r="F8" s="128">
        <f aca="true" t="shared" si="5" ref="F8:P8">SUM(F6:F7)</f>
        <v>70000</v>
      </c>
      <c r="G8" s="128">
        <f t="shared" si="5"/>
        <v>70000</v>
      </c>
      <c r="H8" s="128">
        <f t="shared" si="5"/>
        <v>70000</v>
      </c>
      <c r="I8" s="128">
        <f t="shared" si="5"/>
        <v>70000</v>
      </c>
      <c r="J8" s="128">
        <f t="shared" si="5"/>
        <v>70000</v>
      </c>
      <c r="K8" s="128">
        <f t="shared" si="5"/>
        <v>70000</v>
      </c>
      <c r="L8" s="128">
        <f t="shared" si="5"/>
        <v>70000</v>
      </c>
      <c r="M8" s="128">
        <f t="shared" si="5"/>
        <v>70000</v>
      </c>
      <c r="N8" s="128">
        <f t="shared" si="5"/>
        <v>70000</v>
      </c>
      <c r="O8" s="122">
        <f t="shared" si="2"/>
        <v>630000</v>
      </c>
      <c r="P8" s="128">
        <f t="shared" si="5"/>
        <v>70000</v>
      </c>
      <c r="Q8" s="129"/>
      <c r="R8" s="129"/>
      <c r="S8" s="129"/>
      <c r="T8" s="130"/>
      <c r="U8" s="61"/>
      <c r="V8" s="95">
        <f t="shared" si="3"/>
        <v>70000</v>
      </c>
      <c r="W8" s="92">
        <f t="shared" si="4"/>
        <v>700000</v>
      </c>
      <c r="X8" s="85"/>
    </row>
    <row r="9" spans="1:24" ht="49.5" customHeight="1">
      <c r="A9" s="214" t="s">
        <v>57</v>
      </c>
      <c r="B9" s="249" t="s">
        <v>33</v>
      </c>
      <c r="C9" s="222">
        <v>2000</v>
      </c>
      <c r="D9" s="206">
        <v>330000</v>
      </c>
      <c r="E9" s="21" t="s">
        <v>20</v>
      </c>
      <c r="F9" s="125"/>
      <c r="G9" s="125">
        <v>5500</v>
      </c>
      <c r="H9" s="125">
        <v>5500</v>
      </c>
      <c r="I9" s="131">
        <v>18000</v>
      </c>
      <c r="J9" s="131">
        <v>18000</v>
      </c>
      <c r="K9" s="131">
        <v>18000</v>
      </c>
      <c r="L9" s="131">
        <v>18000</v>
      </c>
      <c r="M9" s="131">
        <v>18000</v>
      </c>
      <c r="N9" s="131">
        <v>18000</v>
      </c>
      <c r="O9" s="122">
        <f t="shared" si="2"/>
        <v>119000</v>
      </c>
      <c r="P9" s="131">
        <v>18000</v>
      </c>
      <c r="Q9" s="131">
        <v>20500</v>
      </c>
      <c r="R9" s="131"/>
      <c r="S9" s="131"/>
      <c r="T9" s="131"/>
      <c r="U9" s="89"/>
      <c r="V9" s="95">
        <f t="shared" si="3"/>
        <v>38500</v>
      </c>
      <c r="W9" s="92">
        <f t="shared" si="4"/>
        <v>157500</v>
      </c>
      <c r="X9" s="228" t="s">
        <v>30</v>
      </c>
    </row>
    <row r="10" spans="1:24" ht="45.75" customHeight="1">
      <c r="A10" s="215"/>
      <c r="B10" s="249"/>
      <c r="C10" s="223"/>
      <c r="D10" s="208"/>
      <c r="E10" s="46" t="s">
        <v>21</v>
      </c>
      <c r="F10" s="132"/>
      <c r="G10" s="133">
        <v>5500</v>
      </c>
      <c r="H10" s="132">
        <v>18000</v>
      </c>
      <c r="I10" s="131">
        <v>18000</v>
      </c>
      <c r="J10" s="131">
        <v>18000</v>
      </c>
      <c r="K10" s="131">
        <v>18000</v>
      </c>
      <c r="L10" s="131">
        <v>18000</v>
      </c>
      <c r="M10" s="131">
        <v>18000</v>
      </c>
      <c r="N10" s="131">
        <v>18000</v>
      </c>
      <c r="O10" s="122">
        <f t="shared" si="2"/>
        <v>131500</v>
      </c>
      <c r="P10" s="134">
        <v>20500</v>
      </c>
      <c r="Q10" s="134">
        <v>20500</v>
      </c>
      <c r="R10" s="135"/>
      <c r="S10" s="135"/>
      <c r="T10" s="135"/>
      <c r="U10" s="13"/>
      <c r="V10" s="95">
        <f t="shared" si="3"/>
        <v>41000</v>
      </c>
      <c r="W10" s="92">
        <f t="shared" si="4"/>
        <v>172500</v>
      </c>
      <c r="X10" s="228"/>
    </row>
    <row r="11" spans="1:24" ht="16.5" customHeight="1">
      <c r="A11" s="167" t="s">
        <v>0</v>
      </c>
      <c r="B11" s="168"/>
      <c r="C11" s="38"/>
      <c r="D11" s="65">
        <v>330000</v>
      </c>
      <c r="E11" s="18"/>
      <c r="F11" s="136"/>
      <c r="G11" s="137">
        <f aca="true" t="shared" si="6" ref="G11:Q11">SUM(G9:G10)</f>
        <v>11000</v>
      </c>
      <c r="H11" s="137">
        <f t="shared" si="6"/>
        <v>23500</v>
      </c>
      <c r="I11" s="137">
        <f t="shared" si="6"/>
        <v>36000</v>
      </c>
      <c r="J11" s="137">
        <f t="shared" si="6"/>
        <v>36000</v>
      </c>
      <c r="K11" s="137">
        <f t="shared" si="6"/>
        <v>36000</v>
      </c>
      <c r="L11" s="137">
        <f t="shared" si="6"/>
        <v>36000</v>
      </c>
      <c r="M11" s="137">
        <f t="shared" si="6"/>
        <v>36000</v>
      </c>
      <c r="N11" s="137">
        <f t="shared" si="6"/>
        <v>36000</v>
      </c>
      <c r="O11" s="122">
        <f t="shared" si="2"/>
        <v>250500</v>
      </c>
      <c r="P11" s="137">
        <f t="shared" si="6"/>
        <v>38500</v>
      </c>
      <c r="Q11" s="137">
        <f t="shared" si="6"/>
        <v>41000</v>
      </c>
      <c r="R11" s="138"/>
      <c r="S11" s="138"/>
      <c r="T11" s="139"/>
      <c r="U11" s="89"/>
      <c r="V11" s="95">
        <f t="shared" si="3"/>
        <v>79500</v>
      </c>
      <c r="W11" s="92">
        <f t="shared" si="4"/>
        <v>330000</v>
      </c>
      <c r="X11" s="56"/>
    </row>
    <row r="12" spans="1:24" ht="53.25" customHeight="1">
      <c r="A12" s="232" t="s">
        <v>58</v>
      </c>
      <c r="B12" s="173" t="s">
        <v>12</v>
      </c>
      <c r="C12" s="48" t="s">
        <v>13</v>
      </c>
      <c r="D12" s="66">
        <v>136500</v>
      </c>
      <c r="E12" s="21" t="s">
        <v>26</v>
      </c>
      <c r="F12" s="132"/>
      <c r="G12" s="132"/>
      <c r="H12" s="132"/>
      <c r="I12" s="140">
        <v>22000</v>
      </c>
      <c r="J12" s="140">
        <v>17000</v>
      </c>
      <c r="K12" s="140">
        <v>17000</v>
      </c>
      <c r="L12" s="140">
        <v>17000</v>
      </c>
      <c r="M12" s="140">
        <v>17000</v>
      </c>
      <c r="N12" s="140">
        <v>17000</v>
      </c>
      <c r="O12" s="122">
        <f t="shared" si="2"/>
        <v>107000</v>
      </c>
      <c r="P12" s="140">
        <v>17000</v>
      </c>
      <c r="Q12" s="140">
        <v>17000</v>
      </c>
      <c r="R12" s="140">
        <v>17000</v>
      </c>
      <c r="S12" s="140">
        <v>17000</v>
      </c>
      <c r="T12" s="134"/>
      <c r="U12" s="13"/>
      <c r="V12" s="95">
        <f t="shared" si="3"/>
        <v>68000</v>
      </c>
      <c r="W12" s="92">
        <f t="shared" si="4"/>
        <v>175000</v>
      </c>
      <c r="X12" s="228" t="s">
        <v>31</v>
      </c>
    </row>
    <row r="13" spans="1:24" ht="45.75" customHeight="1">
      <c r="A13" s="233"/>
      <c r="B13" s="175"/>
      <c r="C13" s="45" t="s">
        <v>14</v>
      </c>
      <c r="D13" s="66">
        <v>208500</v>
      </c>
      <c r="E13" s="46" t="s">
        <v>27</v>
      </c>
      <c r="F13" s="132"/>
      <c r="G13" s="132"/>
      <c r="H13" s="132"/>
      <c r="I13" s="140">
        <v>17000</v>
      </c>
      <c r="J13" s="140">
        <v>17000</v>
      </c>
      <c r="K13" s="140">
        <v>17000</v>
      </c>
      <c r="L13" s="140">
        <v>17000</v>
      </c>
      <c r="M13" s="140">
        <v>17000</v>
      </c>
      <c r="N13" s="140">
        <v>17000</v>
      </c>
      <c r="O13" s="122">
        <f t="shared" si="2"/>
        <v>102000</v>
      </c>
      <c r="P13" s="140">
        <v>17000</v>
      </c>
      <c r="Q13" s="140">
        <v>17000</v>
      </c>
      <c r="R13" s="140">
        <v>17000</v>
      </c>
      <c r="S13" s="140">
        <v>17000</v>
      </c>
      <c r="T13" s="134"/>
      <c r="U13" s="13"/>
      <c r="V13" s="95">
        <f t="shared" si="3"/>
        <v>68000</v>
      </c>
      <c r="W13" s="92">
        <f t="shared" si="4"/>
        <v>170000</v>
      </c>
      <c r="X13" s="228"/>
    </row>
    <row r="14" spans="1:24" ht="14.25" customHeight="1">
      <c r="A14" s="219" t="s">
        <v>0</v>
      </c>
      <c r="B14" s="220"/>
      <c r="C14" s="36"/>
      <c r="D14" s="67">
        <f>SUM(D12:D13)</f>
        <v>345000</v>
      </c>
      <c r="E14" s="10"/>
      <c r="F14" s="132"/>
      <c r="G14" s="132"/>
      <c r="H14" s="132"/>
      <c r="I14" s="141">
        <f aca="true" t="shared" si="7" ref="I14:S14">SUM(I12:I13)</f>
        <v>39000</v>
      </c>
      <c r="J14" s="141">
        <f t="shared" si="7"/>
        <v>34000</v>
      </c>
      <c r="K14" s="141">
        <f t="shared" si="7"/>
        <v>34000</v>
      </c>
      <c r="L14" s="141">
        <f t="shared" si="7"/>
        <v>34000</v>
      </c>
      <c r="M14" s="141">
        <f t="shared" si="7"/>
        <v>34000</v>
      </c>
      <c r="N14" s="141">
        <f t="shared" si="7"/>
        <v>34000</v>
      </c>
      <c r="O14" s="122">
        <f t="shared" si="2"/>
        <v>209000</v>
      </c>
      <c r="P14" s="141">
        <f t="shared" si="7"/>
        <v>34000</v>
      </c>
      <c r="Q14" s="141">
        <f t="shared" si="7"/>
        <v>34000</v>
      </c>
      <c r="R14" s="141">
        <f t="shared" si="7"/>
        <v>34000</v>
      </c>
      <c r="S14" s="141">
        <f t="shared" si="7"/>
        <v>34000</v>
      </c>
      <c r="T14" s="142"/>
      <c r="U14" s="15"/>
      <c r="V14" s="95">
        <f t="shared" si="3"/>
        <v>136000</v>
      </c>
      <c r="W14" s="92">
        <f t="shared" si="4"/>
        <v>345000</v>
      </c>
      <c r="X14" s="57"/>
    </row>
    <row r="15" spans="1:24" ht="33.75" customHeight="1">
      <c r="A15" s="229" t="s">
        <v>59</v>
      </c>
      <c r="B15" s="221" t="s">
        <v>15</v>
      </c>
      <c r="C15" s="216" t="s">
        <v>29</v>
      </c>
      <c r="D15" s="226">
        <v>281135</v>
      </c>
      <c r="E15" s="21" t="s">
        <v>22</v>
      </c>
      <c r="F15" s="132"/>
      <c r="G15" s="132"/>
      <c r="H15" s="132"/>
      <c r="I15" s="140"/>
      <c r="J15" s="140"/>
      <c r="K15" s="140">
        <v>15447</v>
      </c>
      <c r="L15" s="140">
        <v>15437</v>
      </c>
      <c r="M15" s="140">
        <v>15437</v>
      </c>
      <c r="N15" s="140">
        <v>15437</v>
      </c>
      <c r="O15" s="122">
        <f t="shared" si="2"/>
        <v>61758</v>
      </c>
      <c r="P15" s="140">
        <v>15437</v>
      </c>
      <c r="Q15" s="140">
        <v>15437</v>
      </c>
      <c r="R15" s="140">
        <v>15437</v>
      </c>
      <c r="S15" s="140">
        <v>15437</v>
      </c>
      <c r="T15" s="134">
        <v>15437</v>
      </c>
      <c r="U15" s="13">
        <v>15437</v>
      </c>
      <c r="V15" s="95">
        <f t="shared" si="3"/>
        <v>92622</v>
      </c>
      <c r="W15" s="92">
        <f t="shared" si="4"/>
        <v>154380</v>
      </c>
      <c r="X15" s="169" t="s">
        <v>32</v>
      </c>
    </row>
    <row r="16" spans="1:24" ht="45.75" customHeight="1">
      <c r="A16" s="230"/>
      <c r="B16" s="221"/>
      <c r="C16" s="218"/>
      <c r="D16" s="227"/>
      <c r="E16" s="21" t="s">
        <v>23</v>
      </c>
      <c r="F16" s="132"/>
      <c r="G16" s="132"/>
      <c r="H16" s="132"/>
      <c r="I16" s="140"/>
      <c r="J16" s="140"/>
      <c r="K16" s="143">
        <v>15437</v>
      </c>
      <c r="L16" s="140">
        <v>15437</v>
      </c>
      <c r="M16" s="140">
        <v>15437</v>
      </c>
      <c r="N16" s="140">
        <v>15437</v>
      </c>
      <c r="O16" s="122">
        <f t="shared" si="2"/>
        <v>61748</v>
      </c>
      <c r="P16" s="140">
        <v>15437</v>
      </c>
      <c r="Q16" s="140">
        <v>15437</v>
      </c>
      <c r="R16" s="140">
        <v>15437</v>
      </c>
      <c r="S16" s="140">
        <v>15437</v>
      </c>
      <c r="T16" s="134">
        <v>15437</v>
      </c>
      <c r="U16" s="13">
        <v>15437</v>
      </c>
      <c r="V16" s="95">
        <f t="shared" si="3"/>
        <v>92622</v>
      </c>
      <c r="W16" s="92">
        <f t="shared" si="4"/>
        <v>154370</v>
      </c>
      <c r="X16" s="169"/>
    </row>
    <row r="17" spans="1:24" ht="36" customHeight="1">
      <c r="A17" s="230"/>
      <c r="B17" s="221"/>
      <c r="C17" s="216" t="s">
        <v>28</v>
      </c>
      <c r="D17" s="226">
        <v>336355</v>
      </c>
      <c r="E17" s="21" t="s">
        <v>24</v>
      </c>
      <c r="F17" s="132"/>
      <c r="G17" s="132"/>
      <c r="H17" s="132"/>
      <c r="I17" s="140"/>
      <c r="J17" s="140"/>
      <c r="K17" s="140">
        <v>15437</v>
      </c>
      <c r="L17" s="140">
        <v>15437</v>
      </c>
      <c r="M17" s="140">
        <v>15437</v>
      </c>
      <c r="N17" s="140">
        <v>15437</v>
      </c>
      <c r="O17" s="122">
        <f t="shared" si="2"/>
        <v>61748</v>
      </c>
      <c r="P17" s="140">
        <v>15437</v>
      </c>
      <c r="Q17" s="140">
        <v>15437</v>
      </c>
      <c r="R17" s="140">
        <v>15437</v>
      </c>
      <c r="S17" s="140">
        <v>15437</v>
      </c>
      <c r="T17" s="134">
        <v>15437</v>
      </c>
      <c r="U17" s="13">
        <v>15437</v>
      </c>
      <c r="V17" s="95">
        <f t="shared" si="3"/>
        <v>92622</v>
      </c>
      <c r="W17" s="92">
        <f t="shared" si="4"/>
        <v>154370</v>
      </c>
      <c r="X17" s="169"/>
    </row>
    <row r="18" spans="1:24" ht="39" customHeight="1">
      <c r="A18" s="231"/>
      <c r="B18" s="221"/>
      <c r="C18" s="218"/>
      <c r="D18" s="227"/>
      <c r="E18" s="21" t="s">
        <v>25</v>
      </c>
      <c r="F18" s="132"/>
      <c r="G18" s="132"/>
      <c r="H18" s="132"/>
      <c r="I18" s="140"/>
      <c r="J18" s="140"/>
      <c r="K18" s="140">
        <v>15437</v>
      </c>
      <c r="L18" s="140">
        <v>15437</v>
      </c>
      <c r="M18" s="140">
        <v>15437</v>
      </c>
      <c r="N18" s="140">
        <v>15437</v>
      </c>
      <c r="O18" s="122">
        <f t="shared" si="2"/>
        <v>61748</v>
      </c>
      <c r="P18" s="140">
        <v>15437</v>
      </c>
      <c r="Q18" s="140">
        <v>15437</v>
      </c>
      <c r="R18" s="140">
        <v>15437</v>
      </c>
      <c r="S18" s="140">
        <v>15437</v>
      </c>
      <c r="T18" s="134">
        <v>15437</v>
      </c>
      <c r="U18" s="13">
        <v>15437</v>
      </c>
      <c r="V18" s="95">
        <f t="shared" si="3"/>
        <v>92622</v>
      </c>
      <c r="W18" s="92">
        <f t="shared" si="4"/>
        <v>154370</v>
      </c>
      <c r="X18" s="169"/>
    </row>
    <row r="19" spans="1:24" ht="13.5" customHeight="1">
      <c r="A19" s="219" t="s">
        <v>0</v>
      </c>
      <c r="B19" s="220"/>
      <c r="C19" s="36"/>
      <c r="D19" s="67">
        <f>SUM(D15:D17)</f>
        <v>617490</v>
      </c>
      <c r="E19" s="10"/>
      <c r="F19" s="132"/>
      <c r="G19" s="132"/>
      <c r="H19" s="132"/>
      <c r="I19" s="140"/>
      <c r="J19" s="140"/>
      <c r="K19" s="144">
        <f aca="true" t="shared" si="8" ref="K19:U19">SUM(K15:K18)</f>
        <v>61758</v>
      </c>
      <c r="L19" s="144">
        <f t="shared" si="8"/>
        <v>61748</v>
      </c>
      <c r="M19" s="144">
        <f t="shared" si="8"/>
        <v>61748</v>
      </c>
      <c r="N19" s="144">
        <f t="shared" si="8"/>
        <v>61748</v>
      </c>
      <c r="O19" s="122">
        <f t="shared" si="2"/>
        <v>247002</v>
      </c>
      <c r="P19" s="144">
        <f t="shared" si="8"/>
        <v>61748</v>
      </c>
      <c r="Q19" s="144">
        <f t="shared" si="8"/>
        <v>61748</v>
      </c>
      <c r="R19" s="144">
        <f t="shared" si="8"/>
        <v>61748</v>
      </c>
      <c r="S19" s="144">
        <f t="shared" si="8"/>
        <v>61748</v>
      </c>
      <c r="T19" s="142">
        <f t="shared" si="8"/>
        <v>61748</v>
      </c>
      <c r="U19" s="15">
        <f t="shared" si="8"/>
        <v>61748</v>
      </c>
      <c r="V19" s="95">
        <f t="shared" si="3"/>
        <v>370488</v>
      </c>
      <c r="W19" s="92">
        <f t="shared" si="4"/>
        <v>617490</v>
      </c>
      <c r="X19" s="57"/>
    </row>
    <row r="20" spans="1:24" ht="38.25" customHeight="1">
      <c r="A20" s="183" t="s">
        <v>60</v>
      </c>
      <c r="B20" s="173" t="s">
        <v>34</v>
      </c>
      <c r="C20" s="216" t="s">
        <v>35</v>
      </c>
      <c r="D20" s="206" t="s">
        <v>47</v>
      </c>
      <c r="E20" s="21" t="s">
        <v>22</v>
      </c>
      <c r="F20" s="132"/>
      <c r="G20" s="132"/>
      <c r="H20" s="132"/>
      <c r="I20" s="140"/>
      <c r="J20" s="140"/>
      <c r="K20" s="140">
        <v>4577</v>
      </c>
      <c r="L20" s="140">
        <v>4562</v>
      </c>
      <c r="M20" s="140">
        <v>4562</v>
      </c>
      <c r="N20" s="140">
        <v>4562</v>
      </c>
      <c r="O20" s="122">
        <f t="shared" si="2"/>
        <v>18263</v>
      </c>
      <c r="P20" s="140">
        <v>4562</v>
      </c>
      <c r="Q20" s="140">
        <v>4562</v>
      </c>
      <c r="R20" s="140">
        <v>4562</v>
      </c>
      <c r="S20" s="140">
        <v>4562</v>
      </c>
      <c r="T20" s="134">
        <v>4562</v>
      </c>
      <c r="U20" s="13">
        <v>4562</v>
      </c>
      <c r="V20" s="95">
        <f t="shared" si="3"/>
        <v>27372</v>
      </c>
      <c r="W20" s="92">
        <f t="shared" si="4"/>
        <v>45635</v>
      </c>
      <c r="X20" s="169" t="s">
        <v>32</v>
      </c>
    </row>
    <row r="21" spans="1:24" ht="40.5" customHeight="1">
      <c r="A21" s="184"/>
      <c r="B21" s="174"/>
      <c r="C21" s="217"/>
      <c r="D21" s="207"/>
      <c r="E21" s="21" t="s">
        <v>23</v>
      </c>
      <c r="F21" s="132"/>
      <c r="G21" s="132"/>
      <c r="H21" s="132"/>
      <c r="I21" s="140"/>
      <c r="J21" s="140"/>
      <c r="K21" s="140">
        <v>4562</v>
      </c>
      <c r="L21" s="140">
        <v>4562</v>
      </c>
      <c r="M21" s="140">
        <v>4562</v>
      </c>
      <c r="N21" s="140">
        <v>4562</v>
      </c>
      <c r="O21" s="122">
        <f t="shared" si="2"/>
        <v>18248</v>
      </c>
      <c r="P21" s="140">
        <v>4562</v>
      </c>
      <c r="Q21" s="140">
        <v>4562</v>
      </c>
      <c r="R21" s="140">
        <v>4562</v>
      </c>
      <c r="S21" s="140">
        <v>4562</v>
      </c>
      <c r="T21" s="134">
        <v>4562</v>
      </c>
      <c r="U21" s="13">
        <v>4562</v>
      </c>
      <c r="V21" s="95">
        <f t="shared" si="3"/>
        <v>27372</v>
      </c>
      <c r="W21" s="92">
        <f t="shared" si="4"/>
        <v>45620</v>
      </c>
      <c r="X21" s="169"/>
    </row>
    <row r="22" spans="1:24" ht="39.75" customHeight="1">
      <c r="A22" s="184"/>
      <c r="B22" s="174"/>
      <c r="C22" s="217"/>
      <c r="D22" s="207"/>
      <c r="E22" s="21" t="s">
        <v>24</v>
      </c>
      <c r="F22" s="132"/>
      <c r="G22" s="132"/>
      <c r="H22" s="132"/>
      <c r="I22" s="140"/>
      <c r="J22" s="140"/>
      <c r="K22" s="140">
        <v>4562</v>
      </c>
      <c r="L22" s="140">
        <v>4562</v>
      </c>
      <c r="M22" s="140">
        <v>4562</v>
      </c>
      <c r="N22" s="140">
        <v>4562</v>
      </c>
      <c r="O22" s="122">
        <f t="shared" si="2"/>
        <v>18248</v>
      </c>
      <c r="P22" s="140">
        <v>4562</v>
      </c>
      <c r="Q22" s="140">
        <v>4562</v>
      </c>
      <c r="R22" s="140">
        <v>4562</v>
      </c>
      <c r="S22" s="140">
        <v>4562</v>
      </c>
      <c r="T22" s="134">
        <v>4562</v>
      </c>
      <c r="U22" s="13">
        <v>4562</v>
      </c>
      <c r="V22" s="95">
        <f t="shared" si="3"/>
        <v>27372</v>
      </c>
      <c r="W22" s="92">
        <f t="shared" si="4"/>
        <v>45620</v>
      </c>
      <c r="X22" s="169"/>
    </row>
    <row r="23" spans="1:24" ht="36.75" customHeight="1">
      <c r="A23" s="184"/>
      <c r="B23" s="174"/>
      <c r="C23" s="218"/>
      <c r="D23" s="208"/>
      <c r="E23" s="21" t="s">
        <v>25</v>
      </c>
      <c r="F23" s="132"/>
      <c r="G23" s="132"/>
      <c r="H23" s="132"/>
      <c r="I23" s="140"/>
      <c r="J23" s="140"/>
      <c r="K23" s="140">
        <v>4562</v>
      </c>
      <c r="L23" s="140">
        <v>4562</v>
      </c>
      <c r="M23" s="140">
        <v>4562</v>
      </c>
      <c r="N23" s="140">
        <v>4562</v>
      </c>
      <c r="O23" s="122">
        <f t="shared" si="2"/>
        <v>18248</v>
      </c>
      <c r="P23" s="140">
        <v>4562</v>
      </c>
      <c r="Q23" s="140">
        <v>4562</v>
      </c>
      <c r="R23" s="140">
        <v>4562</v>
      </c>
      <c r="S23" s="140">
        <v>4562</v>
      </c>
      <c r="T23" s="134">
        <v>4562</v>
      </c>
      <c r="U23" s="13">
        <v>4562</v>
      </c>
      <c r="V23" s="95">
        <f t="shared" si="3"/>
        <v>27372</v>
      </c>
      <c r="W23" s="92">
        <f t="shared" si="4"/>
        <v>45620</v>
      </c>
      <c r="X23" s="169"/>
    </row>
    <row r="24" spans="1:24" ht="15.75" customHeight="1" thickBot="1">
      <c r="A24" s="202" t="s">
        <v>0</v>
      </c>
      <c r="B24" s="203"/>
      <c r="C24" s="39"/>
      <c r="D24" s="68">
        <v>182495</v>
      </c>
      <c r="E24" s="3"/>
      <c r="F24" s="145"/>
      <c r="G24" s="145"/>
      <c r="H24" s="145"/>
      <c r="I24" s="144"/>
      <c r="J24" s="144"/>
      <c r="K24" s="146">
        <f aca="true" t="shared" si="9" ref="K24:U24">SUM(K20:K23)</f>
        <v>18263</v>
      </c>
      <c r="L24" s="146">
        <f t="shared" si="9"/>
        <v>18248</v>
      </c>
      <c r="M24" s="146">
        <f t="shared" si="9"/>
        <v>18248</v>
      </c>
      <c r="N24" s="146">
        <f t="shared" si="9"/>
        <v>18248</v>
      </c>
      <c r="O24" s="122">
        <f t="shared" si="2"/>
        <v>73007</v>
      </c>
      <c r="P24" s="146">
        <f t="shared" si="9"/>
        <v>18248</v>
      </c>
      <c r="Q24" s="146">
        <f t="shared" si="9"/>
        <v>18248</v>
      </c>
      <c r="R24" s="146">
        <f t="shared" si="9"/>
        <v>18248</v>
      </c>
      <c r="S24" s="146">
        <f t="shared" si="9"/>
        <v>18248</v>
      </c>
      <c r="T24" s="147">
        <f t="shared" si="9"/>
        <v>18248</v>
      </c>
      <c r="U24" s="49">
        <f t="shared" si="9"/>
        <v>18248</v>
      </c>
      <c r="V24" s="95">
        <f t="shared" si="3"/>
        <v>109488</v>
      </c>
      <c r="W24" s="92">
        <f t="shared" si="4"/>
        <v>182495</v>
      </c>
      <c r="X24" s="57"/>
    </row>
    <row r="25" spans="1:24" ht="52.5" customHeight="1" thickBot="1">
      <c r="A25" s="4" t="s">
        <v>1</v>
      </c>
      <c r="B25" s="18" t="s">
        <v>8</v>
      </c>
      <c r="C25" s="52" t="s">
        <v>16</v>
      </c>
      <c r="D25" s="53" t="s">
        <v>9</v>
      </c>
      <c r="E25" s="33" t="s">
        <v>17</v>
      </c>
      <c r="F25" s="148">
        <v>2000</v>
      </c>
      <c r="G25" s="148">
        <v>2001</v>
      </c>
      <c r="H25" s="148">
        <v>2002</v>
      </c>
      <c r="I25" s="148">
        <v>2003</v>
      </c>
      <c r="J25" s="148">
        <v>2004</v>
      </c>
      <c r="K25" s="148">
        <v>2005</v>
      </c>
      <c r="L25" s="148">
        <v>2006</v>
      </c>
      <c r="M25" s="148">
        <v>2007</v>
      </c>
      <c r="N25" s="148">
        <v>2008</v>
      </c>
      <c r="O25" s="149" t="s">
        <v>90</v>
      </c>
      <c r="P25" s="148">
        <v>2009</v>
      </c>
      <c r="Q25" s="148">
        <v>2010</v>
      </c>
      <c r="R25" s="148">
        <v>2011</v>
      </c>
      <c r="S25" s="148">
        <v>2012</v>
      </c>
      <c r="T25" s="150">
        <v>2013</v>
      </c>
      <c r="U25" s="90">
        <v>2014</v>
      </c>
      <c r="V25" s="95">
        <f t="shared" si="3"/>
        <v>12069</v>
      </c>
      <c r="W25" s="92" t="e">
        <f t="shared" si="4"/>
        <v>#VALUE!</v>
      </c>
      <c r="X25" s="58" t="s">
        <v>37</v>
      </c>
    </row>
    <row r="26" spans="1:24" ht="27.75" customHeight="1" thickBot="1">
      <c r="A26" s="4" t="s">
        <v>77</v>
      </c>
      <c r="B26" s="5"/>
      <c r="C26" s="52"/>
      <c r="D26" s="80">
        <f>D33+D46+D59+D72+D85+D98</f>
        <v>2889900</v>
      </c>
      <c r="E26" s="33"/>
      <c r="F26" s="148">
        <f>SUM(F27:F32)</f>
        <v>0</v>
      </c>
      <c r="G26" s="148">
        <f>SUM(G27:G32)</f>
        <v>0</v>
      </c>
      <c r="H26" s="148">
        <f>SUM(H27:H32)</f>
        <v>0</v>
      </c>
      <c r="I26" s="148">
        <f>SUM(I27:I32)</f>
        <v>0</v>
      </c>
      <c r="J26" s="148">
        <f>SUM(J27:J32)</f>
        <v>0</v>
      </c>
      <c r="K26" s="151">
        <f>K33</f>
        <v>40000</v>
      </c>
      <c r="L26" s="151">
        <f>L33+L72</f>
        <v>70000</v>
      </c>
      <c r="M26" s="151">
        <f aca="true" t="shared" si="10" ref="M26:U26">M33+M46+M59+M72+M85+M98</f>
        <v>379400</v>
      </c>
      <c r="N26" s="151">
        <f t="shared" si="10"/>
        <v>641200</v>
      </c>
      <c r="O26" s="122">
        <f t="shared" si="2"/>
        <v>1130600</v>
      </c>
      <c r="P26" s="151">
        <f t="shared" si="10"/>
        <v>713200</v>
      </c>
      <c r="Q26" s="151">
        <f t="shared" si="10"/>
        <v>661600</v>
      </c>
      <c r="R26" s="151">
        <f t="shared" si="10"/>
        <v>384500</v>
      </c>
      <c r="S26" s="151">
        <f t="shared" si="10"/>
        <v>0</v>
      </c>
      <c r="T26" s="151">
        <f t="shared" si="10"/>
        <v>0</v>
      </c>
      <c r="U26" s="91">
        <f t="shared" si="10"/>
        <v>0</v>
      </c>
      <c r="V26" s="95">
        <f t="shared" si="3"/>
        <v>1759300</v>
      </c>
      <c r="W26" s="92">
        <f t="shared" si="4"/>
        <v>2889900</v>
      </c>
      <c r="X26" s="58"/>
    </row>
    <row r="27" spans="1:24" ht="22.5" customHeight="1">
      <c r="A27" s="170" t="s">
        <v>61</v>
      </c>
      <c r="B27" s="173" t="s">
        <v>36</v>
      </c>
      <c r="C27" s="209" t="s">
        <v>38</v>
      </c>
      <c r="D27" s="204">
        <v>1000000</v>
      </c>
      <c r="E27" s="46" t="s">
        <v>40</v>
      </c>
      <c r="F27" s="136"/>
      <c r="G27" s="136"/>
      <c r="H27" s="136"/>
      <c r="I27" s="152"/>
      <c r="J27" s="152"/>
      <c r="K27" s="152"/>
      <c r="L27" s="153"/>
      <c r="M27" s="134">
        <v>45000</v>
      </c>
      <c r="N27" s="134">
        <v>55000</v>
      </c>
      <c r="O27" s="122">
        <f t="shared" si="2"/>
        <v>100000</v>
      </c>
      <c r="P27" s="134">
        <v>55000</v>
      </c>
      <c r="Q27" s="134">
        <v>61000</v>
      </c>
      <c r="R27" s="134">
        <v>64000</v>
      </c>
      <c r="S27" s="154"/>
      <c r="T27" s="154"/>
      <c r="U27" s="23"/>
      <c r="V27" s="95">
        <f t="shared" si="3"/>
        <v>180000</v>
      </c>
      <c r="W27" s="92">
        <f t="shared" si="4"/>
        <v>280000</v>
      </c>
      <c r="X27" s="169" t="s">
        <v>46</v>
      </c>
    </row>
    <row r="28" spans="1:24" ht="21.75" customHeight="1">
      <c r="A28" s="171"/>
      <c r="B28" s="174"/>
      <c r="C28" s="210"/>
      <c r="D28" s="205"/>
      <c r="E28" s="46" t="s">
        <v>42</v>
      </c>
      <c r="F28" s="155"/>
      <c r="G28" s="155"/>
      <c r="H28" s="155"/>
      <c r="I28" s="156"/>
      <c r="J28" s="156"/>
      <c r="K28" s="156">
        <v>20000</v>
      </c>
      <c r="L28" s="157">
        <v>20000</v>
      </c>
      <c r="M28" s="134"/>
      <c r="N28" s="134">
        <v>60000</v>
      </c>
      <c r="O28" s="122">
        <f t="shared" si="2"/>
        <v>100000</v>
      </c>
      <c r="P28" s="134">
        <v>60000</v>
      </c>
      <c r="Q28" s="134">
        <v>60000</v>
      </c>
      <c r="R28" s="134">
        <v>60000</v>
      </c>
      <c r="S28" s="134"/>
      <c r="T28" s="134"/>
      <c r="U28" s="16"/>
      <c r="V28" s="95">
        <f t="shared" si="3"/>
        <v>180000</v>
      </c>
      <c r="W28" s="92">
        <f t="shared" si="4"/>
        <v>280000</v>
      </c>
      <c r="X28" s="169"/>
    </row>
    <row r="29" spans="1:24" ht="21.75" customHeight="1">
      <c r="A29" s="171"/>
      <c r="B29" s="174"/>
      <c r="C29" s="211" t="s">
        <v>39</v>
      </c>
      <c r="D29" s="189">
        <v>500000</v>
      </c>
      <c r="E29" s="46" t="s">
        <v>41</v>
      </c>
      <c r="F29" s="155"/>
      <c r="G29" s="155"/>
      <c r="H29" s="155"/>
      <c r="I29" s="156"/>
      <c r="J29" s="156"/>
      <c r="K29" s="156"/>
      <c r="L29" s="157"/>
      <c r="M29" s="134">
        <v>45000</v>
      </c>
      <c r="N29" s="157">
        <v>55000</v>
      </c>
      <c r="O29" s="122">
        <f t="shared" si="2"/>
        <v>100000</v>
      </c>
      <c r="P29" s="157">
        <v>55000</v>
      </c>
      <c r="Q29" s="157">
        <v>61000</v>
      </c>
      <c r="R29" s="157">
        <v>64000</v>
      </c>
      <c r="S29" s="157"/>
      <c r="T29" s="157"/>
      <c r="U29" s="16"/>
      <c r="V29" s="95">
        <f t="shared" si="3"/>
        <v>180000</v>
      </c>
      <c r="W29" s="92">
        <f t="shared" si="4"/>
        <v>280000</v>
      </c>
      <c r="X29" s="169"/>
    </row>
    <row r="30" spans="1:24" ht="25.5" customHeight="1">
      <c r="A30" s="171"/>
      <c r="B30" s="174"/>
      <c r="C30" s="212"/>
      <c r="D30" s="190"/>
      <c r="E30" s="46" t="s">
        <v>43</v>
      </c>
      <c r="F30" s="155"/>
      <c r="G30" s="155"/>
      <c r="H30" s="155"/>
      <c r="I30" s="156"/>
      <c r="J30" s="156"/>
      <c r="K30" s="156"/>
      <c r="L30" s="157"/>
      <c r="M30" s="134"/>
      <c r="N30" s="157">
        <v>55000</v>
      </c>
      <c r="O30" s="122">
        <f t="shared" si="2"/>
        <v>55000</v>
      </c>
      <c r="P30" s="157">
        <v>55000</v>
      </c>
      <c r="Q30" s="157">
        <v>61000</v>
      </c>
      <c r="R30" s="157">
        <v>64000</v>
      </c>
      <c r="S30" s="157"/>
      <c r="T30" s="157"/>
      <c r="U30" s="16"/>
      <c r="V30" s="95">
        <f t="shared" si="3"/>
        <v>180000</v>
      </c>
      <c r="W30" s="92">
        <f t="shared" si="4"/>
        <v>235000</v>
      </c>
      <c r="X30" s="169"/>
    </row>
    <row r="31" spans="1:24" ht="21.75" customHeight="1">
      <c r="A31" s="171"/>
      <c r="B31" s="174"/>
      <c r="C31" s="212"/>
      <c r="D31" s="190"/>
      <c r="E31" s="46" t="s">
        <v>44</v>
      </c>
      <c r="F31" s="155"/>
      <c r="G31" s="155"/>
      <c r="H31" s="155"/>
      <c r="I31" s="156"/>
      <c r="J31" s="156"/>
      <c r="K31" s="156">
        <v>20000</v>
      </c>
      <c r="L31" s="157">
        <v>20000</v>
      </c>
      <c r="M31" s="134">
        <v>45000</v>
      </c>
      <c r="N31" s="157"/>
      <c r="O31" s="122">
        <f t="shared" si="2"/>
        <v>85000</v>
      </c>
      <c r="P31" s="157"/>
      <c r="Q31" s="157"/>
      <c r="R31" s="157">
        <v>60000</v>
      </c>
      <c r="S31" s="157"/>
      <c r="T31" s="157"/>
      <c r="U31" s="16"/>
      <c r="V31" s="95">
        <f t="shared" si="3"/>
        <v>60000</v>
      </c>
      <c r="W31" s="92">
        <f t="shared" si="4"/>
        <v>145000</v>
      </c>
      <c r="X31" s="169"/>
    </row>
    <row r="32" spans="1:24" ht="20.25" customHeight="1">
      <c r="A32" s="172"/>
      <c r="B32" s="175"/>
      <c r="C32" s="213"/>
      <c r="D32" s="191"/>
      <c r="E32" s="46" t="s">
        <v>45</v>
      </c>
      <c r="F32" s="155"/>
      <c r="G32" s="155"/>
      <c r="H32" s="155"/>
      <c r="I32" s="156"/>
      <c r="J32" s="156"/>
      <c r="K32" s="156"/>
      <c r="L32" s="157"/>
      <c r="M32" s="134">
        <v>45000</v>
      </c>
      <c r="N32" s="157">
        <v>55000</v>
      </c>
      <c r="O32" s="122">
        <f t="shared" si="2"/>
        <v>100000</v>
      </c>
      <c r="P32" s="158">
        <v>55000</v>
      </c>
      <c r="Q32" s="157">
        <v>61000</v>
      </c>
      <c r="R32" s="157">
        <v>64000</v>
      </c>
      <c r="S32" s="157"/>
      <c r="T32" s="157"/>
      <c r="U32" s="16"/>
      <c r="V32" s="95">
        <f t="shared" si="3"/>
        <v>180000</v>
      </c>
      <c r="W32" s="92">
        <f t="shared" si="4"/>
        <v>280000</v>
      </c>
      <c r="X32" s="169"/>
    </row>
    <row r="33" spans="1:24" ht="22.5" customHeight="1">
      <c r="A33" s="200" t="s">
        <v>0</v>
      </c>
      <c r="B33" s="201"/>
      <c r="C33" s="41"/>
      <c r="D33" s="67">
        <f>SUM(D27:D32)</f>
        <v>1500000</v>
      </c>
      <c r="E33" s="1"/>
      <c r="F33" s="155"/>
      <c r="G33" s="155"/>
      <c r="H33" s="155"/>
      <c r="I33" s="156"/>
      <c r="J33" s="156"/>
      <c r="K33" s="144">
        <f aca="true" t="shared" si="11" ref="K33:R33">SUM(K27:K32)</f>
        <v>40000</v>
      </c>
      <c r="L33" s="144">
        <f t="shared" si="11"/>
        <v>40000</v>
      </c>
      <c r="M33" s="144">
        <f t="shared" si="11"/>
        <v>180000</v>
      </c>
      <c r="N33" s="144">
        <f t="shared" si="11"/>
        <v>280000</v>
      </c>
      <c r="O33" s="122">
        <f t="shared" si="2"/>
        <v>540000</v>
      </c>
      <c r="P33" s="144">
        <f t="shared" si="11"/>
        <v>280000</v>
      </c>
      <c r="Q33" s="144">
        <f t="shared" si="11"/>
        <v>304000</v>
      </c>
      <c r="R33" s="144">
        <f t="shared" si="11"/>
        <v>376000</v>
      </c>
      <c r="S33" s="159"/>
      <c r="T33" s="159"/>
      <c r="U33" s="16"/>
      <c r="V33" s="95">
        <f t="shared" si="3"/>
        <v>960000</v>
      </c>
      <c r="W33" s="92">
        <f t="shared" si="4"/>
        <v>1500000</v>
      </c>
      <c r="X33" s="59"/>
    </row>
    <row r="34" spans="1:24" ht="18" customHeight="1">
      <c r="A34" s="170" t="s">
        <v>63</v>
      </c>
      <c r="B34" s="173" t="s">
        <v>2</v>
      </c>
      <c r="C34" s="195" t="s">
        <v>65</v>
      </c>
      <c r="D34" s="192">
        <v>282900</v>
      </c>
      <c r="E34" s="46" t="s">
        <v>48</v>
      </c>
      <c r="F34" s="155"/>
      <c r="G34" s="155"/>
      <c r="H34" s="155"/>
      <c r="I34" s="156"/>
      <c r="J34" s="156"/>
      <c r="K34" s="7"/>
      <c r="L34" s="160"/>
      <c r="M34" s="157">
        <v>3000</v>
      </c>
      <c r="N34" s="157">
        <v>6900</v>
      </c>
      <c r="O34" s="122">
        <f t="shared" si="2"/>
        <v>9900</v>
      </c>
      <c r="P34" s="157">
        <v>6900</v>
      </c>
      <c r="Q34" s="157">
        <v>6900</v>
      </c>
      <c r="R34" s="157"/>
      <c r="S34" s="160"/>
      <c r="T34" s="160"/>
      <c r="U34" s="24"/>
      <c r="V34" s="95">
        <f t="shared" si="3"/>
        <v>13800</v>
      </c>
      <c r="W34" s="92">
        <f t="shared" si="4"/>
        <v>23700</v>
      </c>
      <c r="X34" s="169" t="s">
        <v>55</v>
      </c>
    </row>
    <row r="35" spans="1:24" ht="15" customHeight="1">
      <c r="A35" s="171"/>
      <c r="B35" s="174"/>
      <c r="C35" s="196"/>
      <c r="D35" s="193"/>
      <c r="E35" s="46" t="s">
        <v>49</v>
      </c>
      <c r="F35" s="155"/>
      <c r="G35" s="155"/>
      <c r="H35" s="155"/>
      <c r="I35" s="156"/>
      <c r="J35" s="156"/>
      <c r="K35" s="7"/>
      <c r="L35" s="160"/>
      <c r="M35" s="157">
        <v>3000</v>
      </c>
      <c r="N35" s="157">
        <v>6900</v>
      </c>
      <c r="O35" s="122">
        <f t="shared" si="2"/>
        <v>9900</v>
      </c>
      <c r="P35" s="157">
        <v>6900</v>
      </c>
      <c r="Q35" s="157">
        <v>6900</v>
      </c>
      <c r="R35" s="157"/>
      <c r="S35" s="160"/>
      <c r="T35" s="160"/>
      <c r="U35" s="24"/>
      <c r="V35" s="95">
        <f t="shared" si="3"/>
        <v>13800</v>
      </c>
      <c r="W35" s="92">
        <f t="shared" si="4"/>
        <v>23700</v>
      </c>
      <c r="X35" s="169"/>
    </row>
    <row r="36" spans="1:24" ht="15" customHeight="1">
      <c r="A36" s="171"/>
      <c r="B36" s="174"/>
      <c r="C36" s="196"/>
      <c r="D36" s="193"/>
      <c r="E36" s="46" t="s">
        <v>40</v>
      </c>
      <c r="F36" s="155"/>
      <c r="G36" s="155"/>
      <c r="H36" s="155"/>
      <c r="I36" s="156"/>
      <c r="J36" s="156"/>
      <c r="K36" s="7"/>
      <c r="L36" s="160"/>
      <c r="M36" s="157">
        <v>3000</v>
      </c>
      <c r="N36" s="157">
        <v>6900</v>
      </c>
      <c r="O36" s="122">
        <f t="shared" si="2"/>
        <v>9900</v>
      </c>
      <c r="P36" s="157">
        <v>6900</v>
      </c>
      <c r="Q36" s="157">
        <v>6900</v>
      </c>
      <c r="R36" s="157"/>
      <c r="S36" s="160"/>
      <c r="T36" s="160"/>
      <c r="U36" s="24"/>
      <c r="V36" s="95">
        <f t="shared" si="3"/>
        <v>13800</v>
      </c>
      <c r="W36" s="92">
        <f t="shared" si="4"/>
        <v>23700</v>
      </c>
      <c r="X36" s="169"/>
    </row>
    <row r="37" spans="1:24" ht="15" customHeight="1">
      <c r="A37" s="171"/>
      <c r="B37" s="174"/>
      <c r="C37" s="196"/>
      <c r="D37" s="193"/>
      <c r="E37" s="46" t="s">
        <v>50</v>
      </c>
      <c r="F37" s="155"/>
      <c r="G37" s="155"/>
      <c r="H37" s="155"/>
      <c r="I37" s="156"/>
      <c r="J37" s="156"/>
      <c r="K37" s="7"/>
      <c r="L37" s="160"/>
      <c r="M37" s="157">
        <v>3000</v>
      </c>
      <c r="N37" s="157">
        <v>6900</v>
      </c>
      <c r="O37" s="122">
        <f t="shared" si="2"/>
        <v>9900</v>
      </c>
      <c r="P37" s="157">
        <v>6900</v>
      </c>
      <c r="Q37" s="157">
        <v>6900</v>
      </c>
      <c r="R37" s="157"/>
      <c r="S37" s="160"/>
      <c r="T37" s="160"/>
      <c r="U37" s="24"/>
      <c r="V37" s="95">
        <f t="shared" si="3"/>
        <v>13800</v>
      </c>
      <c r="W37" s="92">
        <f t="shared" si="4"/>
        <v>23700</v>
      </c>
      <c r="X37" s="169"/>
    </row>
    <row r="38" spans="1:24" ht="15" customHeight="1">
      <c r="A38" s="171"/>
      <c r="B38" s="174"/>
      <c r="C38" s="196"/>
      <c r="D38" s="193"/>
      <c r="E38" s="46" t="s">
        <v>42</v>
      </c>
      <c r="F38" s="155"/>
      <c r="G38" s="155"/>
      <c r="H38" s="155"/>
      <c r="I38" s="156"/>
      <c r="J38" s="156"/>
      <c r="K38" s="7"/>
      <c r="L38" s="160"/>
      <c r="M38" s="157">
        <v>3000</v>
      </c>
      <c r="N38" s="157">
        <v>6900</v>
      </c>
      <c r="O38" s="122">
        <f t="shared" si="2"/>
        <v>9900</v>
      </c>
      <c r="P38" s="157">
        <v>6900</v>
      </c>
      <c r="Q38" s="157">
        <v>6900</v>
      </c>
      <c r="R38" s="157"/>
      <c r="S38" s="160"/>
      <c r="T38" s="160"/>
      <c r="U38" s="24"/>
      <c r="V38" s="95">
        <f t="shared" si="3"/>
        <v>13800</v>
      </c>
      <c r="W38" s="92">
        <f t="shared" si="4"/>
        <v>23700</v>
      </c>
      <c r="X38" s="169"/>
    </row>
    <row r="39" spans="1:24" ht="15" customHeight="1">
      <c r="A39" s="171"/>
      <c r="B39" s="174"/>
      <c r="C39" s="196"/>
      <c r="D39" s="193"/>
      <c r="E39" s="46" t="s">
        <v>41</v>
      </c>
      <c r="F39" s="155"/>
      <c r="G39" s="155"/>
      <c r="H39" s="155"/>
      <c r="I39" s="156"/>
      <c r="J39" s="156"/>
      <c r="K39" s="7"/>
      <c r="L39" s="160"/>
      <c r="M39" s="157">
        <v>3000</v>
      </c>
      <c r="N39" s="157">
        <v>6900</v>
      </c>
      <c r="O39" s="122">
        <f t="shared" si="2"/>
        <v>9900</v>
      </c>
      <c r="P39" s="157">
        <v>6900</v>
      </c>
      <c r="Q39" s="157">
        <v>6900</v>
      </c>
      <c r="R39" s="157"/>
      <c r="S39" s="160"/>
      <c r="T39" s="160"/>
      <c r="U39" s="24"/>
      <c r="V39" s="95">
        <f t="shared" si="3"/>
        <v>13800</v>
      </c>
      <c r="W39" s="92">
        <f t="shared" si="4"/>
        <v>23700</v>
      </c>
      <c r="X39" s="169"/>
    </row>
    <row r="40" spans="1:24" ht="15" customHeight="1">
      <c r="A40" s="171"/>
      <c r="B40" s="174"/>
      <c r="C40" s="196"/>
      <c r="D40" s="193"/>
      <c r="E40" s="46" t="s">
        <v>51</v>
      </c>
      <c r="F40" s="155"/>
      <c r="G40" s="155"/>
      <c r="H40" s="155"/>
      <c r="I40" s="156"/>
      <c r="J40" s="156"/>
      <c r="K40" s="7"/>
      <c r="L40" s="160"/>
      <c r="M40" s="157">
        <v>3000</v>
      </c>
      <c r="N40" s="157">
        <v>6900</v>
      </c>
      <c r="O40" s="122">
        <f t="shared" si="2"/>
        <v>9900</v>
      </c>
      <c r="P40" s="157">
        <v>6900</v>
      </c>
      <c r="Q40" s="157">
        <v>6900</v>
      </c>
      <c r="R40" s="157"/>
      <c r="S40" s="160"/>
      <c r="T40" s="160"/>
      <c r="U40" s="24"/>
      <c r="V40" s="95">
        <f t="shared" si="3"/>
        <v>13800</v>
      </c>
      <c r="W40" s="92">
        <f t="shared" si="4"/>
        <v>23700</v>
      </c>
      <c r="X40" s="169"/>
    </row>
    <row r="41" spans="1:24" ht="15" customHeight="1">
      <c r="A41" s="171"/>
      <c r="B41" s="174"/>
      <c r="C41" s="196"/>
      <c r="D41" s="193"/>
      <c r="E41" s="46" t="s">
        <v>52</v>
      </c>
      <c r="F41" s="155"/>
      <c r="G41" s="155"/>
      <c r="H41" s="155"/>
      <c r="I41" s="156"/>
      <c r="J41" s="156"/>
      <c r="K41" s="7"/>
      <c r="L41" s="160"/>
      <c r="M41" s="157">
        <v>3000</v>
      </c>
      <c r="N41" s="157">
        <v>6900</v>
      </c>
      <c r="O41" s="122">
        <f t="shared" si="2"/>
        <v>9900</v>
      </c>
      <c r="P41" s="157">
        <v>6900</v>
      </c>
      <c r="Q41" s="157">
        <v>6900</v>
      </c>
      <c r="R41" s="157"/>
      <c r="S41" s="160"/>
      <c r="T41" s="160"/>
      <c r="U41" s="24"/>
      <c r="V41" s="95">
        <f t="shared" si="3"/>
        <v>13800</v>
      </c>
      <c r="W41" s="92">
        <f t="shared" si="4"/>
        <v>23700</v>
      </c>
      <c r="X41" s="169"/>
    </row>
    <row r="42" spans="1:24" ht="15" customHeight="1">
      <c r="A42" s="171"/>
      <c r="B42" s="174"/>
      <c r="C42" s="196"/>
      <c r="D42" s="193"/>
      <c r="E42" s="46" t="s">
        <v>43</v>
      </c>
      <c r="F42" s="155"/>
      <c r="G42" s="155"/>
      <c r="H42" s="155"/>
      <c r="I42" s="156"/>
      <c r="J42" s="156"/>
      <c r="K42" s="7"/>
      <c r="L42" s="160"/>
      <c r="M42" s="157">
        <v>3000</v>
      </c>
      <c r="N42" s="157">
        <v>6900</v>
      </c>
      <c r="O42" s="122">
        <f t="shared" si="2"/>
        <v>9900</v>
      </c>
      <c r="P42" s="157">
        <v>6900</v>
      </c>
      <c r="Q42" s="157">
        <v>6900</v>
      </c>
      <c r="R42" s="157"/>
      <c r="S42" s="160"/>
      <c r="T42" s="160"/>
      <c r="U42" s="24"/>
      <c r="V42" s="95">
        <f t="shared" si="3"/>
        <v>13800</v>
      </c>
      <c r="W42" s="92">
        <f t="shared" si="4"/>
        <v>23700</v>
      </c>
      <c r="X42" s="169"/>
    </row>
    <row r="43" spans="1:24" ht="15" customHeight="1">
      <c r="A43" s="171"/>
      <c r="B43" s="174"/>
      <c r="C43" s="196"/>
      <c r="D43" s="193"/>
      <c r="E43" s="46" t="s">
        <v>53</v>
      </c>
      <c r="F43" s="155"/>
      <c r="G43" s="155"/>
      <c r="H43" s="155"/>
      <c r="I43" s="156"/>
      <c r="J43" s="156"/>
      <c r="K43" s="7"/>
      <c r="L43" s="160"/>
      <c r="M43" s="157">
        <v>3000</v>
      </c>
      <c r="N43" s="157">
        <v>6900</v>
      </c>
      <c r="O43" s="122">
        <f t="shared" si="2"/>
        <v>9900</v>
      </c>
      <c r="P43" s="157">
        <v>6900</v>
      </c>
      <c r="Q43" s="157">
        <v>6900</v>
      </c>
      <c r="R43" s="157"/>
      <c r="S43" s="160"/>
      <c r="T43" s="160"/>
      <c r="U43" s="24"/>
      <c r="V43" s="95">
        <f t="shared" si="3"/>
        <v>13800</v>
      </c>
      <c r="W43" s="92">
        <f t="shared" si="4"/>
        <v>23700</v>
      </c>
      <c r="X43" s="169"/>
    </row>
    <row r="44" spans="1:24" ht="15" customHeight="1">
      <c r="A44" s="171"/>
      <c r="B44" s="174"/>
      <c r="C44" s="196"/>
      <c r="D44" s="193"/>
      <c r="E44" s="46" t="s">
        <v>44</v>
      </c>
      <c r="F44" s="155"/>
      <c r="G44" s="155"/>
      <c r="H44" s="155"/>
      <c r="I44" s="156"/>
      <c r="J44" s="156"/>
      <c r="K44" s="7"/>
      <c r="L44" s="160"/>
      <c r="M44" s="157">
        <v>3000</v>
      </c>
      <c r="N44" s="157">
        <v>6900</v>
      </c>
      <c r="O44" s="122">
        <f t="shared" si="2"/>
        <v>9900</v>
      </c>
      <c r="P44" s="157">
        <v>6900</v>
      </c>
      <c r="Q44" s="157">
        <v>6900</v>
      </c>
      <c r="R44" s="157"/>
      <c r="S44" s="160"/>
      <c r="T44" s="160"/>
      <c r="U44" s="24"/>
      <c r="V44" s="95">
        <f t="shared" si="3"/>
        <v>13800</v>
      </c>
      <c r="W44" s="92">
        <f t="shared" si="4"/>
        <v>23700</v>
      </c>
      <c r="X44" s="169"/>
    </row>
    <row r="45" spans="1:24" ht="15" customHeight="1">
      <c r="A45" s="172"/>
      <c r="B45" s="175"/>
      <c r="C45" s="197"/>
      <c r="D45" s="194"/>
      <c r="E45" s="46" t="s">
        <v>54</v>
      </c>
      <c r="F45" s="155"/>
      <c r="G45" s="155"/>
      <c r="H45" s="155"/>
      <c r="I45" s="156"/>
      <c r="J45" s="156"/>
      <c r="K45" s="7"/>
      <c r="L45" s="161"/>
      <c r="M45" s="157">
        <v>3000</v>
      </c>
      <c r="N45" s="157">
        <v>6900</v>
      </c>
      <c r="O45" s="122">
        <f t="shared" si="2"/>
        <v>9900</v>
      </c>
      <c r="P45" s="157">
        <v>6900</v>
      </c>
      <c r="Q45" s="157">
        <v>5400</v>
      </c>
      <c r="R45" s="157"/>
      <c r="S45" s="160"/>
      <c r="T45" s="160"/>
      <c r="U45" s="24"/>
      <c r="V45" s="95">
        <f t="shared" si="3"/>
        <v>12300</v>
      </c>
      <c r="W45" s="92">
        <f t="shared" si="4"/>
        <v>22200</v>
      </c>
      <c r="X45" s="169"/>
    </row>
    <row r="46" spans="1:24" ht="21" customHeight="1">
      <c r="A46" s="198" t="s">
        <v>0</v>
      </c>
      <c r="B46" s="199"/>
      <c r="C46" s="40"/>
      <c r="D46" s="69">
        <f>SUM(D34)</f>
        <v>282900</v>
      </c>
      <c r="E46" s="1"/>
      <c r="F46" s="155"/>
      <c r="G46" s="155"/>
      <c r="H46" s="155"/>
      <c r="I46" s="156"/>
      <c r="J46" s="156"/>
      <c r="K46" s="7"/>
      <c r="L46" s="159"/>
      <c r="M46" s="159">
        <f>SUM(M34:M45)</f>
        <v>36000</v>
      </c>
      <c r="N46" s="159">
        <f>SUM(N34:N45)</f>
        <v>82800</v>
      </c>
      <c r="O46" s="122">
        <f t="shared" si="2"/>
        <v>118800</v>
      </c>
      <c r="P46" s="159">
        <f>SUM(P34:P45)</f>
        <v>82800</v>
      </c>
      <c r="Q46" s="159">
        <f>SUM(Q34:Q45)</f>
        <v>81300</v>
      </c>
      <c r="R46" s="157"/>
      <c r="S46" s="160"/>
      <c r="T46" s="160"/>
      <c r="U46" s="24"/>
      <c r="V46" s="95">
        <f t="shared" si="3"/>
        <v>164100</v>
      </c>
      <c r="W46" s="92">
        <f t="shared" si="4"/>
        <v>282900</v>
      </c>
      <c r="X46" s="57"/>
    </row>
    <row r="47" spans="1:24" ht="14.25" customHeight="1">
      <c r="A47" s="170" t="s">
        <v>62</v>
      </c>
      <c r="B47" s="173" t="s">
        <v>3</v>
      </c>
      <c r="C47" s="195" t="s">
        <v>64</v>
      </c>
      <c r="D47" s="192">
        <v>300000</v>
      </c>
      <c r="E47" s="46" t="s">
        <v>48</v>
      </c>
      <c r="F47" s="155"/>
      <c r="G47" s="155"/>
      <c r="H47" s="155"/>
      <c r="I47" s="156"/>
      <c r="J47" s="156"/>
      <c r="K47" s="156"/>
      <c r="L47" s="157"/>
      <c r="M47" s="157">
        <v>3000</v>
      </c>
      <c r="N47" s="157">
        <v>7300</v>
      </c>
      <c r="O47" s="122">
        <f t="shared" si="2"/>
        <v>10300</v>
      </c>
      <c r="P47" s="157">
        <v>7300</v>
      </c>
      <c r="Q47" s="157">
        <v>7300</v>
      </c>
      <c r="R47" s="157">
        <v>8500</v>
      </c>
      <c r="S47" s="157"/>
      <c r="T47" s="157"/>
      <c r="U47" s="16"/>
      <c r="V47" s="95">
        <f t="shared" si="3"/>
        <v>23100</v>
      </c>
      <c r="W47" s="92">
        <f t="shared" si="4"/>
        <v>33400</v>
      </c>
      <c r="X47" s="169" t="s">
        <v>66</v>
      </c>
    </row>
    <row r="48" spans="1:24" ht="14.25" customHeight="1">
      <c r="A48" s="171"/>
      <c r="B48" s="174"/>
      <c r="C48" s="196"/>
      <c r="D48" s="193"/>
      <c r="E48" s="46" t="s">
        <v>49</v>
      </c>
      <c r="F48" s="155"/>
      <c r="G48" s="155"/>
      <c r="H48" s="155"/>
      <c r="I48" s="156"/>
      <c r="J48" s="156"/>
      <c r="K48" s="156"/>
      <c r="L48" s="157"/>
      <c r="M48" s="157">
        <v>3000</v>
      </c>
      <c r="N48" s="157">
        <v>7300</v>
      </c>
      <c r="O48" s="122">
        <f t="shared" si="2"/>
        <v>10300</v>
      </c>
      <c r="P48" s="157">
        <v>7300</v>
      </c>
      <c r="Q48" s="157">
        <v>7300</v>
      </c>
      <c r="R48" s="157"/>
      <c r="S48" s="157"/>
      <c r="T48" s="157"/>
      <c r="U48" s="16"/>
      <c r="V48" s="95">
        <f t="shared" si="3"/>
        <v>14600</v>
      </c>
      <c r="W48" s="92">
        <f t="shared" si="4"/>
        <v>24900</v>
      </c>
      <c r="X48" s="169"/>
    </row>
    <row r="49" spans="1:24" ht="14.25" customHeight="1">
      <c r="A49" s="171"/>
      <c r="B49" s="174"/>
      <c r="C49" s="196"/>
      <c r="D49" s="193"/>
      <c r="E49" s="46" t="s">
        <v>40</v>
      </c>
      <c r="F49" s="155"/>
      <c r="G49" s="155"/>
      <c r="H49" s="155"/>
      <c r="I49" s="156"/>
      <c r="J49" s="156"/>
      <c r="K49" s="156"/>
      <c r="L49" s="157"/>
      <c r="M49" s="157">
        <v>3000</v>
      </c>
      <c r="N49" s="157">
        <v>7300</v>
      </c>
      <c r="O49" s="122">
        <f t="shared" si="2"/>
        <v>10300</v>
      </c>
      <c r="P49" s="157">
        <v>7300</v>
      </c>
      <c r="Q49" s="157">
        <v>7300</v>
      </c>
      <c r="R49" s="157"/>
      <c r="S49" s="157"/>
      <c r="T49" s="157"/>
      <c r="U49" s="16"/>
      <c r="V49" s="95">
        <f t="shared" si="3"/>
        <v>14600</v>
      </c>
      <c r="W49" s="92">
        <f t="shared" si="4"/>
        <v>24900</v>
      </c>
      <c r="X49" s="169"/>
    </row>
    <row r="50" spans="1:24" ht="14.25" customHeight="1">
      <c r="A50" s="171"/>
      <c r="B50" s="174"/>
      <c r="C50" s="196"/>
      <c r="D50" s="193"/>
      <c r="E50" s="46" t="s">
        <v>50</v>
      </c>
      <c r="F50" s="155"/>
      <c r="G50" s="155"/>
      <c r="H50" s="155"/>
      <c r="I50" s="156"/>
      <c r="J50" s="156"/>
      <c r="K50" s="156"/>
      <c r="L50" s="157"/>
      <c r="M50" s="157">
        <v>3000</v>
      </c>
      <c r="N50" s="157">
        <v>7300</v>
      </c>
      <c r="O50" s="122">
        <f t="shared" si="2"/>
        <v>10300</v>
      </c>
      <c r="P50" s="157">
        <v>7300</v>
      </c>
      <c r="Q50" s="157">
        <v>7300</v>
      </c>
      <c r="R50" s="157"/>
      <c r="S50" s="157"/>
      <c r="T50" s="157"/>
      <c r="U50" s="16"/>
      <c r="V50" s="95">
        <f t="shared" si="3"/>
        <v>14600</v>
      </c>
      <c r="W50" s="92">
        <f t="shared" si="4"/>
        <v>24900</v>
      </c>
      <c r="X50" s="169"/>
    </row>
    <row r="51" spans="1:24" ht="14.25" customHeight="1">
      <c r="A51" s="171"/>
      <c r="B51" s="174"/>
      <c r="C51" s="196"/>
      <c r="D51" s="193"/>
      <c r="E51" s="46" t="s">
        <v>42</v>
      </c>
      <c r="F51" s="155"/>
      <c r="G51" s="155"/>
      <c r="H51" s="155"/>
      <c r="I51" s="156"/>
      <c r="J51" s="156"/>
      <c r="K51" s="156"/>
      <c r="L51" s="157"/>
      <c r="M51" s="157">
        <v>3000</v>
      </c>
      <c r="N51" s="157">
        <v>7300</v>
      </c>
      <c r="O51" s="122">
        <f t="shared" si="2"/>
        <v>10300</v>
      </c>
      <c r="P51" s="157">
        <v>7300</v>
      </c>
      <c r="Q51" s="157">
        <v>7300</v>
      </c>
      <c r="R51" s="157"/>
      <c r="S51" s="157"/>
      <c r="T51" s="157"/>
      <c r="U51" s="16"/>
      <c r="V51" s="95">
        <f t="shared" si="3"/>
        <v>14600</v>
      </c>
      <c r="W51" s="92">
        <f t="shared" si="4"/>
        <v>24900</v>
      </c>
      <c r="X51" s="169"/>
    </row>
    <row r="52" spans="1:24" ht="14.25" customHeight="1">
      <c r="A52" s="171"/>
      <c r="B52" s="174"/>
      <c r="C52" s="196"/>
      <c r="D52" s="193"/>
      <c r="E52" s="46" t="s">
        <v>41</v>
      </c>
      <c r="F52" s="155"/>
      <c r="G52" s="155"/>
      <c r="H52" s="155"/>
      <c r="I52" s="156"/>
      <c r="J52" s="156"/>
      <c r="K52" s="156"/>
      <c r="L52" s="157"/>
      <c r="M52" s="157">
        <v>3000</v>
      </c>
      <c r="N52" s="157">
        <v>7300</v>
      </c>
      <c r="O52" s="122">
        <f t="shared" si="2"/>
        <v>10300</v>
      </c>
      <c r="P52" s="157">
        <v>7300</v>
      </c>
      <c r="Q52" s="157">
        <v>7300</v>
      </c>
      <c r="R52" s="157"/>
      <c r="S52" s="157"/>
      <c r="T52" s="157"/>
      <c r="U52" s="16"/>
      <c r="V52" s="95">
        <f t="shared" si="3"/>
        <v>14600</v>
      </c>
      <c r="W52" s="92">
        <f t="shared" si="4"/>
        <v>24900</v>
      </c>
      <c r="X52" s="169"/>
    </row>
    <row r="53" spans="1:24" ht="14.25" customHeight="1">
      <c r="A53" s="171"/>
      <c r="B53" s="174"/>
      <c r="C53" s="196"/>
      <c r="D53" s="193"/>
      <c r="E53" s="46" t="s">
        <v>51</v>
      </c>
      <c r="F53" s="155"/>
      <c r="G53" s="155"/>
      <c r="H53" s="155"/>
      <c r="I53" s="156"/>
      <c r="J53" s="156"/>
      <c r="K53" s="156"/>
      <c r="L53" s="157"/>
      <c r="M53" s="157">
        <v>3000</v>
      </c>
      <c r="N53" s="157">
        <v>7300</v>
      </c>
      <c r="O53" s="122">
        <f t="shared" si="2"/>
        <v>10300</v>
      </c>
      <c r="P53" s="157">
        <v>7300</v>
      </c>
      <c r="Q53" s="157">
        <v>7300</v>
      </c>
      <c r="R53" s="157"/>
      <c r="S53" s="157"/>
      <c r="T53" s="157"/>
      <c r="U53" s="16"/>
      <c r="V53" s="95">
        <f t="shared" si="3"/>
        <v>14600</v>
      </c>
      <c r="W53" s="92">
        <f t="shared" si="4"/>
        <v>24900</v>
      </c>
      <c r="X53" s="169"/>
    </row>
    <row r="54" spans="1:24" ht="14.25" customHeight="1">
      <c r="A54" s="171"/>
      <c r="B54" s="174"/>
      <c r="C54" s="196"/>
      <c r="D54" s="193"/>
      <c r="E54" s="46" t="s">
        <v>52</v>
      </c>
      <c r="F54" s="155"/>
      <c r="G54" s="155"/>
      <c r="H54" s="155"/>
      <c r="I54" s="156"/>
      <c r="J54" s="156"/>
      <c r="K54" s="156"/>
      <c r="L54" s="157"/>
      <c r="M54" s="157">
        <v>3000</v>
      </c>
      <c r="N54" s="157">
        <v>7300</v>
      </c>
      <c r="O54" s="122">
        <f t="shared" si="2"/>
        <v>10300</v>
      </c>
      <c r="P54" s="157">
        <v>7300</v>
      </c>
      <c r="Q54" s="157">
        <v>7300</v>
      </c>
      <c r="R54" s="157"/>
      <c r="S54" s="157"/>
      <c r="T54" s="157"/>
      <c r="U54" s="16"/>
      <c r="V54" s="95">
        <f t="shared" si="3"/>
        <v>14600</v>
      </c>
      <c r="W54" s="92">
        <f t="shared" si="4"/>
        <v>24900</v>
      </c>
      <c r="X54" s="169"/>
    </row>
    <row r="55" spans="1:24" ht="14.25" customHeight="1">
      <c r="A55" s="171"/>
      <c r="B55" s="174"/>
      <c r="C55" s="196"/>
      <c r="D55" s="193"/>
      <c r="E55" s="46" t="s">
        <v>43</v>
      </c>
      <c r="F55" s="155"/>
      <c r="G55" s="155"/>
      <c r="H55" s="155"/>
      <c r="I55" s="156"/>
      <c r="J55" s="156"/>
      <c r="K55" s="156"/>
      <c r="L55" s="157"/>
      <c r="M55" s="157">
        <v>3000</v>
      </c>
      <c r="N55" s="157">
        <v>7300</v>
      </c>
      <c r="O55" s="122">
        <f t="shared" si="2"/>
        <v>10300</v>
      </c>
      <c r="P55" s="157">
        <v>7300</v>
      </c>
      <c r="Q55" s="157">
        <v>7300</v>
      </c>
      <c r="R55" s="157"/>
      <c r="S55" s="157"/>
      <c r="T55" s="157"/>
      <c r="U55" s="16"/>
      <c r="V55" s="95">
        <f t="shared" si="3"/>
        <v>14600</v>
      </c>
      <c r="W55" s="92">
        <f t="shared" si="4"/>
        <v>24900</v>
      </c>
      <c r="X55" s="169"/>
    </row>
    <row r="56" spans="1:24" ht="14.25" customHeight="1">
      <c r="A56" s="171"/>
      <c r="B56" s="174"/>
      <c r="C56" s="196"/>
      <c r="D56" s="193"/>
      <c r="E56" s="46" t="s">
        <v>53</v>
      </c>
      <c r="F56" s="155"/>
      <c r="G56" s="155"/>
      <c r="H56" s="155"/>
      <c r="I56" s="156"/>
      <c r="J56" s="156"/>
      <c r="K56" s="156"/>
      <c r="L56" s="157"/>
      <c r="M56" s="157">
        <v>3000</v>
      </c>
      <c r="N56" s="157">
        <v>7300</v>
      </c>
      <c r="O56" s="122">
        <f t="shared" si="2"/>
        <v>10300</v>
      </c>
      <c r="P56" s="157">
        <v>7300</v>
      </c>
      <c r="Q56" s="157">
        <v>7300</v>
      </c>
      <c r="R56" s="157"/>
      <c r="S56" s="157"/>
      <c r="T56" s="157"/>
      <c r="U56" s="16"/>
      <c r="V56" s="95">
        <f t="shared" si="3"/>
        <v>14600</v>
      </c>
      <c r="W56" s="92">
        <f t="shared" si="4"/>
        <v>24900</v>
      </c>
      <c r="X56" s="169"/>
    </row>
    <row r="57" spans="1:24" ht="14.25" customHeight="1">
      <c r="A57" s="171"/>
      <c r="B57" s="174"/>
      <c r="C57" s="196"/>
      <c r="D57" s="193"/>
      <c r="E57" s="46" t="s">
        <v>44</v>
      </c>
      <c r="F57" s="155"/>
      <c r="G57" s="155"/>
      <c r="H57" s="155"/>
      <c r="I57" s="156"/>
      <c r="J57" s="156"/>
      <c r="K57" s="156"/>
      <c r="L57" s="157"/>
      <c r="M57" s="157">
        <v>3000</v>
      </c>
      <c r="N57" s="157">
        <v>7300</v>
      </c>
      <c r="O57" s="122">
        <f t="shared" si="2"/>
        <v>10300</v>
      </c>
      <c r="P57" s="157">
        <v>7300</v>
      </c>
      <c r="Q57" s="157">
        <v>7300</v>
      </c>
      <c r="R57" s="157"/>
      <c r="S57" s="157"/>
      <c r="T57" s="157"/>
      <c r="U57" s="16"/>
      <c r="V57" s="95">
        <f t="shared" si="3"/>
        <v>14600</v>
      </c>
      <c r="W57" s="92">
        <f t="shared" si="4"/>
        <v>24900</v>
      </c>
      <c r="X57" s="169"/>
    </row>
    <row r="58" spans="1:24" ht="14.25" customHeight="1">
      <c r="A58" s="172"/>
      <c r="B58" s="175"/>
      <c r="C58" s="197"/>
      <c r="D58" s="194"/>
      <c r="E58" s="46" t="s">
        <v>54</v>
      </c>
      <c r="F58" s="155"/>
      <c r="G58" s="155"/>
      <c r="H58" s="155"/>
      <c r="I58" s="156"/>
      <c r="J58" s="156"/>
      <c r="K58" s="156"/>
      <c r="L58" s="157"/>
      <c r="M58" s="157">
        <v>3000</v>
      </c>
      <c r="N58" s="157">
        <v>7300</v>
      </c>
      <c r="O58" s="122">
        <f t="shared" si="2"/>
        <v>10300</v>
      </c>
      <c r="P58" s="157">
        <v>7300</v>
      </c>
      <c r="Q58" s="157"/>
      <c r="R58" s="157"/>
      <c r="S58" s="157"/>
      <c r="T58" s="157"/>
      <c r="U58" s="16"/>
      <c r="V58" s="95">
        <f t="shared" si="3"/>
        <v>7300</v>
      </c>
      <c r="W58" s="92">
        <f t="shared" si="4"/>
        <v>17600</v>
      </c>
      <c r="X58" s="169"/>
    </row>
    <row r="59" spans="1:24" ht="22.5" customHeight="1">
      <c r="A59" s="167" t="s">
        <v>0</v>
      </c>
      <c r="B59" s="168"/>
      <c r="C59" s="41"/>
      <c r="D59" s="69">
        <f>SUM(D47)</f>
        <v>300000</v>
      </c>
      <c r="E59" s="1"/>
      <c r="F59" s="155"/>
      <c r="G59" s="155"/>
      <c r="H59" s="155"/>
      <c r="I59" s="156"/>
      <c r="J59" s="156"/>
      <c r="K59" s="156"/>
      <c r="L59" s="157"/>
      <c r="M59" s="159">
        <f>SUM(M47:M58)</f>
        <v>36000</v>
      </c>
      <c r="N59" s="159">
        <f>SUM(N47:N58)</f>
        <v>87600</v>
      </c>
      <c r="O59" s="122">
        <f t="shared" si="2"/>
        <v>123600</v>
      </c>
      <c r="P59" s="159">
        <f>SUM(P47:P58)</f>
        <v>87600</v>
      </c>
      <c r="Q59" s="159">
        <f>SUM(Q47:Q58)</f>
        <v>80300</v>
      </c>
      <c r="R59" s="159">
        <f>SUM(R47:R58)</f>
        <v>8500</v>
      </c>
      <c r="S59" s="157"/>
      <c r="T59" s="157"/>
      <c r="U59" s="16"/>
      <c r="V59" s="95">
        <f t="shared" si="3"/>
        <v>176400</v>
      </c>
      <c r="W59" s="92">
        <f t="shared" si="4"/>
        <v>300000</v>
      </c>
      <c r="X59" s="57"/>
    </row>
    <row r="60" spans="1:24" ht="15" customHeight="1">
      <c r="A60" s="183" t="s">
        <v>67</v>
      </c>
      <c r="B60" s="183" t="s">
        <v>73</v>
      </c>
      <c r="C60" s="186" t="s">
        <v>68</v>
      </c>
      <c r="D60" s="189">
        <v>184004.82</v>
      </c>
      <c r="E60" s="46" t="s">
        <v>48</v>
      </c>
      <c r="F60" s="155"/>
      <c r="G60" s="155"/>
      <c r="H60" s="155"/>
      <c r="I60" s="156"/>
      <c r="J60" s="156"/>
      <c r="K60" s="156"/>
      <c r="L60" s="157"/>
      <c r="M60" s="134">
        <v>10500</v>
      </c>
      <c r="N60" s="134">
        <v>9900</v>
      </c>
      <c r="O60" s="122">
        <f t="shared" si="2"/>
        <v>20400</v>
      </c>
      <c r="P60" s="134">
        <v>9900</v>
      </c>
      <c r="Q60" s="159"/>
      <c r="R60" s="159"/>
      <c r="S60" s="157"/>
      <c r="T60" s="157"/>
      <c r="U60" s="16"/>
      <c r="V60" s="95">
        <f t="shared" si="3"/>
        <v>9900</v>
      </c>
      <c r="W60" s="92">
        <f t="shared" si="4"/>
        <v>30300</v>
      </c>
      <c r="X60" s="169" t="s">
        <v>72</v>
      </c>
    </row>
    <row r="61" spans="1:24" ht="15" customHeight="1">
      <c r="A61" s="184"/>
      <c r="B61" s="184"/>
      <c r="C61" s="187"/>
      <c r="D61" s="190"/>
      <c r="E61" s="46" t="s">
        <v>71</v>
      </c>
      <c r="F61" s="155"/>
      <c r="G61" s="155"/>
      <c r="H61" s="155"/>
      <c r="I61" s="156"/>
      <c r="J61" s="156"/>
      <c r="K61" s="156"/>
      <c r="L61" s="157"/>
      <c r="M61" s="134">
        <v>9900</v>
      </c>
      <c r="N61" s="134">
        <v>9900</v>
      </c>
      <c r="O61" s="122">
        <f t="shared" si="2"/>
        <v>19800</v>
      </c>
      <c r="P61" s="134">
        <v>9900</v>
      </c>
      <c r="Q61" s="159"/>
      <c r="R61" s="159"/>
      <c r="S61" s="157"/>
      <c r="T61" s="157"/>
      <c r="U61" s="16"/>
      <c r="V61" s="95">
        <f t="shared" si="3"/>
        <v>9900</v>
      </c>
      <c r="W61" s="92">
        <f t="shared" si="4"/>
        <v>29700</v>
      </c>
      <c r="X61" s="169"/>
    </row>
    <row r="62" spans="1:24" ht="15" customHeight="1">
      <c r="A62" s="184"/>
      <c r="B62" s="184"/>
      <c r="C62" s="187"/>
      <c r="D62" s="190"/>
      <c r="E62" s="46" t="s">
        <v>40</v>
      </c>
      <c r="F62" s="155"/>
      <c r="G62" s="155"/>
      <c r="H62" s="155"/>
      <c r="I62" s="156"/>
      <c r="J62" s="156"/>
      <c r="K62" s="156"/>
      <c r="L62" s="157"/>
      <c r="M62" s="134">
        <v>9900</v>
      </c>
      <c r="N62" s="134">
        <v>9900</v>
      </c>
      <c r="O62" s="122">
        <f t="shared" si="2"/>
        <v>19800</v>
      </c>
      <c r="P62" s="134">
        <v>9900</v>
      </c>
      <c r="Q62" s="159"/>
      <c r="R62" s="159"/>
      <c r="S62" s="157"/>
      <c r="T62" s="157"/>
      <c r="U62" s="16"/>
      <c r="V62" s="95">
        <f t="shared" si="3"/>
        <v>9900</v>
      </c>
      <c r="W62" s="92">
        <f t="shared" si="4"/>
        <v>29700</v>
      </c>
      <c r="X62" s="169"/>
    </row>
    <row r="63" spans="1:24" ht="15" customHeight="1">
      <c r="A63" s="184"/>
      <c r="B63" s="184"/>
      <c r="C63" s="188"/>
      <c r="D63" s="191"/>
      <c r="E63" s="46" t="s">
        <v>50</v>
      </c>
      <c r="F63" s="155"/>
      <c r="G63" s="155"/>
      <c r="H63" s="155"/>
      <c r="I63" s="156"/>
      <c r="J63" s="156"/>
      <c r="K63" s="156"/>
      <c r="L63" s="157"/>
      <c r="M63" s="134">
        <v>9900</v>
      </c>
      <c r="N63" s="134">
        <v>9900</v>
      </c>
      <c r="O63" s="122">
        <f t="shared" si="2"/>
        <v>19800</v>
      </c>
      <c r="P63" s="134">
        <v>9900</v>
      </c>
      <c r="Q63" s="159"/>
      <c r="R63" s="159"/>
      <c r="S63" s="157"/>
      <c r="T63" s="157"/>
      <c r="U63" s="16"/>
      <c r="V63" s="95">
        <f t="shared" si="3"/>
        <v>9900</v>
      </c>
      <c r="W63" s="92">
        <f t="shared" si="4"/>
        <v>29700</v>
      </c>
      <c r="X63" s="169"/>
    </row>
    <row r="64" spans="1:24" ht="15" customHeight="1">
      <c r="A64" s="184"/>
      <c r="B64" s="184"/>
      <c r="C64" s="186" t="s">
        <v>69</v>
      </c>
      <c r="D64" s="189">
        <v>152995.18</v>
      </c>
      <c r="E64" s="46" t="s">
        <v>42</v>
      </c>
      <c r="F64" s="155"/>
      <c r="G64" s="155"/>
      <c r="H64" s="155"/>
      <c r="I64" s="156"/>
      <c r="J64" s="156"/>
      <c r="K64" s="156"/>
      <c r="L64" s="157"/>
      <c r="M64" s="134">
        <v>9900</v>
      </c>
      <c r="N64" s="134">
        <v>9900</v>
      </c>
      <c r="O64" s="122">
        <f t="shared" si="2"/>
        <v>19800</v>
      </c>
      <c r="P64" s="134">
        <v>9900</v>
      </c>
      <c r="Q64" s="159"/>
      <c r="R64" s="159"/>
      <c r="S64" s="157"/>
      <c r="T64" s="157"/>
      <c r="U64" s="16"/>
      <c r="V64" s="95">
        <f t="shared" si="3"/>
        <v>9900</v>
      </c>
      <c r="W64" s="92">
        <f t="shared" si="4"/>
        <v>29700</v>
      </c>
      <c r="X64" s="169"/>
    </row>
    <row r="65" spans="1:24" ht="15" customHeight="1">
      <c r="A65" s="184"/>
      <c r="B65" s="184"/>
      <c r="C65" s="187"/>
      <c r="D65" s="190"/>
      <c r="E65" s="46" t="s">
        <v>41</v>
      </c>
      <c r="F65" s="155"/>
      <c r="G65" s="155"/>
      <c r="H65" s="155"/>
      <c r="I65" s="156"/>
      <c r="J65" s="156"/>
      <c r="K65" s="156"/>
      <c r="L65" s="157">
        <v>10000</v>
      </c>
      <c r="M65" s="134">
        <v>9900</v>
      </c>
      <c r="N65" s="134">
        <v>9900</v>
      </c>
      <c r="O65" s="122">
        <f t="shared" si="2"/>
        <v>29800</v>
      </c>
      <c r="P65" s="134">
        <v>9900</v>
      </c>
      <c r="Q65" s="159"/>
      <c r="R65" s="159"/>
      <c r="S65" s="157"/>
      <c r="T65" s="157"/>
      <c r="U65" s="16"/>
      <c r="V65" s="95">
        <f t="shared" si="3"/>
        <v>9900</v>
      </c>
      <c r="W65" s="92">
        <f t="shared" si="4"/>
        <v>39700</v>
      </c>
      <c r="X65" s="169"/>
    </row>
    <row r="66" spans="1:24" ht="15" customHeight="1">
      <c r="A66" s="184"/>
      <c r="B66" s="184"/>
      <c r="C66" s="187"/>
      <c r="D66" s="190"/>
      <c r="E66" s="46" t="s">
        <v>51</v>
      </c>
      <c r="F66" s="155"/>
      <c r="G66" s="155"/>
      <c r="H66" s="155"/>
      <c r="I66" s="156"/>
      <c r="J66" s="156"/>
      <c r="K66" s="156"/>
      <c r="L66" s="157"/>
      <c r="M66" s="134">
        <v>9900</v>
      </c>
      <c r="N66" s="134">
        <v>9900</v>
      </c>
      <c r="O66" s="122">
        <f t="shared" si="2"/>
        <v>19800</v>
      </c>
      <c r="P66" s="134">
        <v>9900</v>
      </c>
      <c r="Q66" s="159"/>
      <c r="R66" s="159"/>
      <c r="S66" s="157"/>
      <c r="T66" s="157"/>
      <c r="U66" s="16"/>
      <c r="V66" s="95">
        <f t="shared" si="3"/>
        <v>9900</v>
      </c>
      <c r="W66" s="92">
        <f t="shared" si="4"/>
        <v>29700</v>
      </c>
      <c r="X66" s="169"/>
    </row>
    <row r="67" spans="1:24" ht="15" customHeight="1">
      <c r="A67" s="184"/>
      <c r="B67" s="184"/>
      <c r="C67" s="188"/>
      <c r="D67" s="191"/>
      <c r="E67" s="46" t="s">
        <v>52</v>
      </c>
      <c r="F67" s="155"/>
      <c r="G67" s="155"/>
      <c r="H67" s="155"/>
      <c r="I67" s="156"/>
      <c r="J67" s="156"/>
      <c r="K67" s="156"/>
      <c r="L67" s="157">
        <v>10000</v>
      </c>
      <c r="M67" s="134">
        <v>9900</v>
      </c>
      <c r="N67" s="134">
        <v>9900</v>
      </c>
      <c r="O67" s="122">
        <f t="shared" si="2"/>
        <v>29800</v>
      </c>
      <c r="P67" s="134">
        <v>9900</v>
      </c>
      <c r="Q67" s="159"/>
      <c r="R67" s="159"/>
      <c r="S67" s="157"/>
      <c r="T67" s="157"/>
      <c r="U67" s="16"/>
      <c r="V67" s="95">
        <f t="shared" si="3"/>
        <v>9900</v>
      </c>
      <c r="W67" s="92">
        <f t="shared" si="4"/>
        <v>39700</v>
      </c>
      <c r="X67" s="169"/>
    </row>
    <row r="68" spans="1:24" ht="15" customHeight="1">
      <c r="A68" s="184"/>
      <c r="B68" s="184"/>
      <c r="C68" s="186" t="s">
        <v>70</v>
      </c>
      <c r="D68" s="189">
        <v>50000</v>
      </c>
      <c r="E68" s="46" t="s">
        <v>43</v>
      </c>
      <c r="F68" s="155"/>
      <c r="G68" s="155"/>
      <c r="H68" s="155"/>
      <c r="I68" s="156"/>
      <c r="J68" s="156"/>
      <c r="K68" s="156"/>
      <c r="L68" s="157"/>
      <c r="M68" s="134">
        <v>9900</v>
      </c>
      <c r="N68" s="134">
        <v>9900</v>
      </c>
      <c r="O68" s="122">
        <f t="shared" si="2"/>
        <v>19800</v>
      </c>
      <c r="P68" s="134">
        <v>9900</v>
      </c>
      <c r="Q68" s="159"/>
      <c r="R68" s="159"/>
      <c r="S68" s="157"/>
      <c r="T68" s="157"/>
      <c r="U68" s="16"/>
      <c r="V68" s="95">
        <f t="shared" si="3"/>
        <v>9900</v>
      </c>
      <c r="W68" s="92">
        <f t="shared" si="4"/>
        <v>29700</v>
      </c>
      <c r="X68" s="169"/>
    </row>
    <row r="69" spans="1:24" ht="15" customHeight="1">
      <c r="A69" s="184"/>
      <c r="B69" s="184"/>
      <c r="C69" s="187"/>
      <c r="D69" s="190"/>
      <c r="E69" s="46" t="s">
        <v>53</v>
      </c>
      <c r="F69" s="155"/>
      <c r="G69" s="155"/>
      <c r="H69" s="155"/>
      <c r="I69" s="156"/>
      <c r="J69" s="156"/>
      <c r="K69" s="156"/>
      <c r="L69" s="157">
        <v>10000</v>
      </c>
      <c r="M69" s="134">
        <v>9900</v>
      </c>
      <c r="N69" s="134">
        <v>9900</v>
      </c>
      <c r="O69" s="122">
        <f aca="true" t="shared" si="12" ref="O69:O101">SUM(F69:N69)</f>
        <v>29800</v>
      </c>
      <c r="P69" s="134">
        <v>9900</v>
      </c>
      <c r="Q69" s="159"/>
      <c r="R69" s="159"/>
      <c r="S69" s="157"/>
      <c r="T69" s="157"/>
      <c r="U69" s="16"/>
      <c r="V69" s="95">
        <f aca="true" t="shared" si="13" ref="V69:V101">SUM(P69:U69)</f>
        <v>9900</v>
      </c>
      <c r="W69" s="92">
        <f aca="true" t="shared" si="14" ref="W69:W101">O69+V69</f>
        <v>39700</v>
      </c>
      <c r="X69" s="169"/>
    </row>
    <row r="70" spans="1:24" ht="15" customHeight="1">
      <c r="A70" s="184"/>
      <c r="B70" s="184"/>
      <c r="C70" s="187"/>
      <c r="D70" s="190"/>
      <c r="E70" s="46" t="s">
        <v>44</v>
      </c>
      <c r="F70" s="155"/>
      <c r="G70" s="155"/>
      <c r="H70" s="155"/>
      <c r="I70" s="156"/>
      <c r="J70" s="156"/>
      <c r="K70" s="156"/>
      <c r="L70" s="157"/>
      <c r="M70" s="134">
        <v>9900</v>
      </c>
      <c r="N70" s="134">
        <v>9900</v>
      </c>
      <c r="O70" s="122">
        <f t="shared" si="12"/>
        <v>19800</v>
      </c>
      <c r="P70" s="134">
        <v>9900</v>
      </c>
      <c r="Q70" s="159"/>
      <c r="R70" s="159"/>
      <c r="S70" s="157"/>
      <c r="T70" s="157"/>
      <c r="U70" s="16"/>
      <c r="V70" s="95">
        <f t="shared" si="13"/>
        <v>9900</v>
      </c>
      <c r="W70" s="92">
        <f t="shared" si="14"/>
        <v>29700</v>
      </c>
      <c r="X70" s="169"/>
    </row>
    <row r="71" spans="1:24" ht="15" customHeight="1">
      <c r="A71" s="185"/>
      <c r="B71" s="185"/>
      <c r="C71" s="188"/>
      <c r="D71" s="191"/>
      <c r="E71" s="46" t="s">
        <v>54</v>
      </c>
      <c r="F71" s="155"/>
      <c r="G71" s="155"/>
      <c r="H71" s="155"/>
      <c r="I71" s="156"/>
      <c r="J71" s="156"/>
      <c r="K71" s="156"/>
      <c r="L71" s="157"/>
      <c r="M71" s="134">
        <v>9900</v>
      </c>
      <c r="N71" s="134">
        <v>9900</v>
      </c>
      <c r="O71" s="122">
        <f t="shared" si="12"/>
        <v>19800</v>
      </c>
      <c r="P71" s="134">
        <v>9900</v>
      </c>
      <c r="Q71" s="159"/>
      <c r="R71" s="159"/>
      <c r="S71" s="157"/>
      <c r="T71" s="157"/>
      <c r="U71" s="16"/>
      <c r="V71" s="95">
        <f t="shared" si="13"/>
        <v>9900</v>
      </c>
      <c r="W71" s="92">
        <f t="shared" si="14"/>
        <v>29700</v>
      </c>
      <c r="X71" s="169"/>
    </row>
    <row r="72" spans="1:24" ht="16.5" customHeight="1">
      <c r="A72" s="167" t="s">
        <v>0</v>
      </c>
      <c r="B72" s="168"/>
      <c r="C72" s="41"/>
      <c r="D72" s="72">
        <f>SUM(D60:D71)</f>
        <v>387000</v>
      </c>
      <c r="E72" s="1"/>
      <c r="F72" s="155"/>
      <c r="G72" s="155"/>
      <c r="H72" s="155"/>
      <c r="I72" s="156"/>
      <c r="J72" s="156"/>
      <c r="K72" s="156"/>
      <c r="L72" s="159">
        <f>SUM(L60:L71)</f>
        <v>30000</v>
      </c>
      <c r="M72" s="159">
        <f>SUM(M60:M71)</f>
        <v>119400</v>
      </c>
      <c r="N72" s="159">
        <f>SUM(N60:N71)</f>
        <v>118800</v>
      </c>
      <c r="O72" s="122">
        <f t="shared" si="12"/>
        <v>268200</v>
      </c>
      <c r="P72" s="159">
        <f>SUM(P60:P71)</f>
        <v>118800</v>
      </c>
      <c r="Q72" s="159"/>
      <c r="R72" s="159"/>
      <c r="S72" s="157"/>
      <c r="T72" s="157"/>
      <c r="U72" s="16"/>
      <c r="V72" s="95">
        <f t="shared" si="13"/>
        <v>118800</v>
      </c>
      <c r="W72" s="92">
        <f t="shared" si="14"/>
        <v>387000</v>
      </c>
      <c r="X72" s="2"/>
    </row>
    <row r="73" spans="1:24" ht="21" customHeight="1">
      <c r="A73" s="170" t="s">
        <v>84</v>
      </c>
      <c r="B73" s="173" t="s">
        <v>74</v>
      </c>
      <c r="C73" s="176" t="s">
        <v>82</v>
      </c>
      <c r="D73" s="179">
        <v>220000</v>
      </c>
      <c r="E73" s="46" t="s">
        <v>48</v>
      </c>
      <c r="F73" s="155"/>
      <c r="G73" s="155"/>
      <c r="H73" s="155"/>
      <c r="I73" s="156"/>
      <c r="J73" s="156"/>
      <c r="K73" s="156"/>
      <c r="L73" s="157"/>
      <c r="M73" s="157"/>
      <c r="N73" s="157">
        <v>6000</v>
      </c>
      <c r="O73" s="122">
        <f t="shared" si="12"/>
        <v>6000</v>
      </c>
      <c r="P73" s="157">
        <v>6000</v>
      </c>
      <c r="Q73" s="157">
        <v>6000</v>
      </c>
      <c r="R73" s="157"/>
      <c r="S73" s="157"/>
      <c r="T73" s="157"/>
      <c r="U73" s="16"/>
      <c r="V73" s="95">
        <f t="shared" si="13"/>
        <v>12000</v>
      </c>
      <c r="W73" s="92">
        <f t="shared" si="14"/>
        <v>18000</v>
      </c>
      <c r="X73" s="169" t="s">
        <v>83</v>
      </c>
    </row>
    <row r="74" spans="1:24" ht="15">
      <c r="A74" s="171"/>
      <c r="B74" s="174"/>
      <c r="C74" s="177"/>
      <c r="D74" s="180"/>
      <c r="E74" s="46" t="s">
        <v>49</v>
      </c>
      <c r="F74" s="155"/>
      <c r="G74" s="155"/>
      <c r="H74" s="155"/>
      <c r="I74" s="156"/>
      <c r="J74" s="156"/>
      <c r="K74" s="156"/>
      <c r="L74" s="157"/>
      <c r="M74" s="157"/>
      <c r="N74" s="157">
        <v>6000</v>
      </c>
      <c r="O74" s="122">
        <f t="shared" si="12"/>
        <v>6000</v>
      </c>
      <c r="P74" s="157">
        <v>6000</v>
      </c>
      <c r="Q74" s="157">
        <v>6000</v>
      </c>
      <c r="R74" s="157"/>
      <c r="S74" s="157"/>
      <c r="T74" s="157"/>
      <c r="U74" s="16"/>
      <c r="V74" s="95">
        <f t="shared" si="13"/>
        <v>12000</v>
      </c>
      <c r="W74" s="92">
        <f t="shared" si="14"/>
        <v>18000</v>
      </c>
      <c r="X74" s="169"/>
    </row>
    <row r="75" spans="1:24" ht="15">
      <c r="A75" s="171"/>
      <c r="B75" s="174"/>
      <c r="C75" s="177"/>
      <c r="D75" s="180"/>
      <c r="E75" s="46" t="s">
        <v>40</v>
      </c>
      <c r="F75" s="155"/>
      <c r="G75" s="155"/>
      <c r="H75" s="155"/>
      <c r="I75" s="156"/>
      <c r="J75" s="156"/>
      <c r="K75" s="156"/>
      <c r="L75" s="157"/>
      <c r="M75" s="157"/>
      <c r="N75" s="157">
        <v>6000</v>
      </c>
      <c r="O75" s="122">
        <f t="shared" si="12"/>
        <v>6000</v>
      </c>
      <c r="P75" s="157">
        <v>6000</v>
      </c>
      <c r="Q75" s="157">
        <v>6000</v>
      </c>
      <c r="R75" s="157"/>
      <c r="S75" s="157"/>
      <c r="T75" s="157"/>
      <c r="U75" s="16"/>
      <c r="V75" s="95">
        <f t="shared" si="13"/>
        <v>12000</v>
      </c>
      <c r="W75" s="92">
        <f t="shared" si="14"/>
        <v>18000</v>
      </c>
      <c r="X75" s="169"/>
    </row>
    <row r="76" spans="1:24" ht="15">
      <c r="A76" s="171"/>
      <c r="B76" s="174"/>
      <c r="C76" s="177"/>
      <c r="D76" s="180"/>
      <c r="E76" s="46" t="s">
        <v>50</v>
      </c>
      <c r="F76" s="155"/>
      <c r="G76" s="155"/>
      <c r="H76" s="155"/>
      <c r="I76" s="156"/>
      <c r="J76" s="156"/>
      <c r="K76" s="156"/>
      <c r="L76" s="157"/>
      <c r="M76" s="157"/>
      <c r="N76" s="157">
        <v>6000</v>
      </c>
      <c r="O76" s="122">
        <f t="shared" si="12"/>
        <v>6000</v>
      </c>
      <c r="P76" s="157">
        <v>6000</v>
      </c>
      <c r="Q76" s="157">
        <v>6000</v>
      </c>
      <c r="R76" s="157"/>
      <c r="S76" s="157"/>
      <c r="T76" s="157"/>
      <c r="U76" s="16"/>
      <c r="V76" s="95">
        <f t="shared" si="13"/>
        <v>12000</v>
      </c>
      <c r="W76" s="92">
        <f t="shared" si="14"/>
        <v>18000</v>
      </c>
      <c r="X76" s="169"/>
    </row>
    <row r="77" spans="1:24" ht="15">
      <c r="A77" s="171"/>
      <c r="B77" s="174"/>
      <c r="C77" s="177"/>
      <c r="D77" s="180"/>
      <c r="E77" s="46" t="s">
        <v>42</v>
      </c>
      <c r="F77" s="155"/>
      <c r="G77" s="155"/>
      <c r="H77" s="155"/>
      <c r="I77" s="156"/>
      <c r="J77" s="156"/>
      <c r="K77" s="156"/>
      <c r="L77" s="157"/>
      <c r="M77" s="157"/>
      <c r="N77" s="157">
        <v>6000</v>
      </c>
      <c r="O77" s="122">
        <f t="shared" si="12"/>
        <v>6000</v>
      </c>
      <c r="P77" s="157">
        <v>6000</v>
      </c>
      <c r="Q77" s="157">
        <v>6000</v>
      </c>
      <c r="R77" s="157"/>
      <c r="S77" s="157"/>
      <c r="T77" s="157"/>
      <c r="U77" s="16"/>
      <c r="V77" s="95">
        <f t="shared" si="13"/>
        <v>12000</v>
      </c>
      <c r="W77" s="92">
        <f t="shared" si="14"/>
        <v>18000</v>
      </c>
      <c r="X77" s="169"/>
    </row>
    <row r="78" spans="1:24" ht="15">
      <c r="A78" s="171"/>
      <c r="B78" s="174"/>
      <c r="C78" s="177"/>
      <c r="D78" s="180"/>
      <c r="E78" s="46" t="s">
        <v>41</v>
      </c>
      <c r="F78" s="155"/>
      <c r="G78" s="155"/>
      <c r="H78" s="155"/>
      <c r="I78" s="156"/>
      <c r="J78" s="156"/>
      <c r="K78" s="156"/>
      <c r="L78" s="157"/>
      <c r="M78" s="157"/>
      <c r="N78" s="157">
        <v>6000</v>
      </c>
      <c r="O78" s="122">
        <f t="shared" si="12"/>
        <v>6000</v>
      </c>
      <c r="P78" s="157">
        <v>6000</v>
      </c>
      <c r="Q78" s="157">
        <v>6000</v>
      </c>
      <c r="R78" s="157"/>
      <c r="S78" s="157"/>
      <c r="T78" s="157"/>
      <c r="U78" s="16"/>
      <c r="V78" s="95">
        <f t="shared" si="13"/>
        <v>12000</v>
      </c>
      <c r="W78" s="92">
        <f t="shared" si="14"/>
        <v>18000</v>
      </c>
      <c r="X78" s="169"/>
    </row>
    <row r="79" spans="1:24" ht="15">
      <c r="A79" s="171"/>
      <c r="B79" s="174"/>
      <c r="C79" s="177"/>
      <c r="D79" s="180"/>
      <c r="E79" s="46" t="s">
        <v>51</v>
      </c>
      <c r="F79" s="155"/>
      <c r="G79" s="155"/>
      <c r="H79" s="155"/>
      <c r="I79" s="156"/>
      <c r="J79" s="156"/>
      <c r="K79" s="156"/>
      <c r="L79" s="157"/>
      <c r="M79" s="157"/>
      <c r="N79" s="157">
        <v>6000</v>
      </c>
      <c r="O79" s="122">
        <f t="shared" si="12"/>
        <v>6000</v>
      </c>
      <c r="P79" s="157">
        <v>6000</v>
      </c>
      <c r="Q79" s="157">
        <v>6000</v>
      </c>
      <c r="R79" s="157"/>
      <c r="S79" s="157"/>
      <c r="T79" s="157"/>
      <c r="U79" s="16"/>
      <c r="V79" s="95">
        <f t="shared" si="13"/>
        <v>12000</v>
      </c>
      <c r="W79" s="92">
        <f t="shared" si="14"/>
        <v>18000</v>
      </c>
      <c r="X79" s="169"/>
    </row>
    <row r="80" spans="1:24" ht="15">
      <c r="A80" s="171"/>
      <c r="B80" s="174"/>
      <c r="C80" s="177"/>
      <c r="D80" s="180"/>
      <c r="E80" s="46" t="s">
        <v>52</v>
      </c>
      <c r="F80" s="155"/>
      <c r="G80" s="155"/>
      <c r="H80" s="155"/>
      <c r="I80" s="156"/>
      <c r="J80" s="156"/>
      <c r="K80" s="156"/>
      <c r="L80" s="157"/>
      <c r="M80" s="157"/>
      <c r="N80" s="157">
        <v>6000</v>
      </c>
      <c r="O80" s="122">
        <f t="shared" si="12"/>
        <v>6000</v>
      </c>
      <c r="P80" s="157">
        <v>6000</v>
      </c>
      <c r="Q80" s="157">
        <v>6000</v>
      </c>
      <c r="R80" s="157"/>
      <c r="S80" s="157"/>
      <c r="T80" s="157"/>
      <c r="U80" s="16"/>
      <c r="V80" s="95">
        <f t="shared" si="13"/>
        <v>12000</v>
      </c>
      <c r="W80" s="92">
        <f t="shared" si="14"/>
        <v>18000</v>
      </c>
      <c r="X80" s="169"/>
    </row>
    <row r="81" spans="1:24" ht="15">
      <c r="A81" s="171"/>
      <c r="B81" s="174"/>
      <c r="C81" s="177"/>
      <c r="D81" s="180"/>
      <c r="E81" s="46" t="s">
        <v>43</v>
      </c>
      <c r="F81" s="155"/>
      <c r="G81" s="155"/>
      <c r="H81" s="155"/>
      <c r="I81" s="156"/>
      <c r="J81" s="156"/>
      <c r="K81" s="156"/>
      <c r="L81" s="157"/>
      <c r="M81" s="157">
        <v>2000</v>
      </c>
      <c r="N81" s="157">
        <v>6000</v>
      </c>
      <c r="O81" s="122">
        <f t="shared" si="12"/>
        <v>8000</v>
      </c>
      <c r="P81" s="157">
        <v>6000</v>
      </c>
      <c r="Q81" s="157">
        <v>6000</v>
      </c>
      <c r="R81" s="157"/>
      <c r="S81" s="157"/>
      <c r="T81" s="157"/>
      <c r="U81" s="16"/>
      <c r="V81" s="95">
        <f t="shared" si="13"/>
        <v>12000</v>
      </c>
      <c r="W81" s="92">
        <f t="shared" si="14"/>
        <v>20000</v>
      </c>
      <c r="X81" s="169"/>
    </row>
    <row r="82" spans="1:24" ht="15">
      <c r="A82" s="171"/>
      <c r="B82" s="174"/>
      <c r="C82" s="177"/>
      <c r="D82" s="180"/>
      <c r="E82" s="46" t="s">
        <v>53</v>
      </c>
      <c r="F82" s="155"/>
      <c r="G82" s="155"/>
      <c r="H82" s="155"/>
      <c r="I82" s="156"/>
      <c r="J82" s="156"/>
      <c r="K82" s="156"/>
      <c r="L82" s="157"/>
      <c r="M82" s="157">
        <v>2000</v>
      </c>
      <c r="N82" s="157">
        <v>6000</v>
      </c>
      <c r="O82" s="122">
        <f t="shared" si="12"/>
        <v>8000</v>
      </c>
      <c r="P82" s="157">
        <v>6000</v>
      </c>
      <c r="Q82" s="157">
        <v>6000</v>
      </c>
      <c r="R82" s="157"/>
      <c r="S82" s="157"/>
      <c r="T82" s="157"/>
      <c r="U82" s="16"/>
      <c r="V82" s="95">
        <f t="shared" si="13"/>
        <v>12000</v>
      </c>
      <c r="W82" s="92">
        <f t="shared" si="14"/>
        <v>20000</v>
      </c>
      <c r="X82" s="169"/>
    </row>
    <row r="83" spans="1:24" ht="15">
      <c r="A83" s="171"/>
      <c r="B83" s="174"/>
      <c r="C83" s="177"/>
      <c r="D83" s="180"/>
      <c r="E83" s="46" t="s">
        <v>44</v>
      </c>
      <c r="F83" s="155"/>
      <c r="G83" s="155"/>
      <c r="H83" s="155"/>
      <c r="I83" s="156"/>
      <c r="J83" s="156"/>
      <c r="K83" s="156"/>
      <c r="L83" s="157"/>
      <c r="M83" s="157">
        <v>2000</v>
      </c>
      <c r="N83" s="157">
        <v>6000</v>
      </c>
      <c r="O83" s="122">
        <f t="shared" si="12"/>
        <v>8000</v>
      </c>
      <c r="P83" s="157">
        <v>6000</v>
      </c>
      <c r="Q83" s="157">
        <v>8000</v>
      </c>
      <c r="R83" s="157"/>
      <c r="S83" s="157"/>
      <c r="T83" s="157"/>
      <c r="U83" s="16"/>
      <c r="V83" s="95">
        <f t="shared" si="13"/>
        <v>14000</v>
      </c>
      <c r="W83" s="92">
        <f t="shared" si="14"/>
        <v>22000</v>
      </c>
      <c r="X83" s="169"/>
    </row>
    <row r="84" spans="1:24" ht="15">
      <c r="A84" s="172"/>
      <c r="B84" s="175"/>
      <c r="C84" s="178"/>
      <c r="D84" s="181"/>
      <c r="E84" s="46" t="s">
        <v>54</v>
      </c>
      <c r="F84" s="155"/>
      <c r="G84" s="155"/>
      <c r="H84" s="155"/>
      <c r="I84" s="156"/>
      <c r="J84" s="156"/>
      <c r="K84" s="156"/>
      <c r="L84" s="157"/>
      <c r="M84" s="157">
        <v>2000</v>
      </c>
      <c r="N84" s="157">
        <v>6000</v>
      </c>
      <c r="O84" s="122">
        <f t="shared" si="12"/>
        <v>8000</v>
      </c>
      <c r="P84" s="157">
        <v>6000</v>
      </c>
      <c r="Q84" s="157"/>
      <c r="R84" s="157"/>
      <c r="S84" s="157"/>
      <c r="T84" s="157"/>
      <c r="U84" s="16"/>
      <c r="V84" s="95">
        <f t="shared" si="13"/>
        <v>6000</v>
      </c>
      <c r="W84" s="92">
        <f t="shared" si="14"/>
        <v>14000</v>
      </c>
      <c r="X84" s="169"/>
    </row>
    <row r="85" spans="1:24" ht="15">
      <c r="A85" s="167" t="s">
        <v>0</v>
      </c>
      <c r="B85" s="168"/>
      <c r="C85" s="41"/>
      <c r="D85" s="69">
        <f>SUM(D73)</f>
        <v>220000</v>
      </c>
      <c r="E85" s="1"/>
      <c r="F85" s="155"/>
      <c r="G85" s="155"/>
      <c r="H85" s="155"/>
      <c r="I85" s="156"/>
      <c r="J85" s="156"/>
      <c r="K85" s="156"/>
      <c r="L85" s="157"/>
      <c r="M85" s="159">
        <f>SUM(M81:M84)</f>
        <v>8000</v>
      </c>
      <c r="N85" s="159">
        <f>SUM(N73:N84)</f>
        <v>72000</v>
      </c>
      <c r="O85" s="122">
        <f t="shared" si="12"/>
        <v>80000</v>
      </c>
      <c r="P85" s="159">
        <f>SUM(P73:P84)</f>
        <v>72000</v>
      </c>
      <c r="Q85" s="159">
        <f>SUM(Q73:Q84)</f>
        <v>68000</v>
      </c>
      <c r="R85" s="157"/>
      <c r="S85" s="157"/>
      <c r="T85" s="157"/>
      <c r="U85" s="16"/>
      <c r="V85" s="95">
        <f t="shared" si="13"/>
        <v>140000</v>
      </c>
      <c r="W85" s="92">
        <f t="shared" si="14"/>
        <v>220000</v>
      </c>
      <c r="X85" s="2"/>
    </row>
    <row r="86" spans="1:24" ht="20.25" customHeight="1">
      <c r="A86" s="170" t="s">
        <v>85</v>
      </c>
      <c r="B86" s="173" t="s">
        <v>86</v>
      </c>
      <c r="C86" s="176" t="s">
        <v>87</v>
      </c>
      <c r="D86" s="179">
        <v>200000</v>
      </c>
      <c r="E86" s="46" t="s">
        <v>48</v>
      </c>
      <c r="F86" s="155"/>
      <c r="G86" s="155"/>
      <c r="H86" s="155"/>
      <c r="I86" s="7"/>
      <c r="J86" s="156"/>
      <c r="K86" s="156"/>
      <c r="L86" s="157"/>
      <c r="M86" s="157"/>
      <c r="N86" s="157"/>
      <c r="O86" s="122">
        <f t="shared" si="12"/>
        <v>0</v>
      </c>
      <c r="P86" s="157">
        <v>6000</v>
      </c>
      <c r="Q86" s="157">
        <v>10500</v>
      </c>
      <c r="R86" s="157"/>
      <c r="S86" s="157"/>
      <c r="T86" s="157"/>
      <c r="U86" s="16"/>
      <c r="V86" s="95">
        <f t="shared" si="13"/>
        <v>16500</v>
      </c>
      <c r="W86" s="92">
        <f t="shared" si="14"/>
        <v>16500</v>
      </c>
      <c r="X86" s="169" t="s">
        <v>89</v>
      </c>
    </row>
    <row r="87" spans="1:24" ht="15">
      <c r="A87" s="171"/>
      <c r="B87" s="174"/>
      <c r="C87" s="177"/>
      <c r="D87" s="180"/>
      <c r="E87" s="46" t="s">
        <v>71</v>
      </c>
      <c r="F87" s="155"/>
      <c r="G87" s="155"/>
      <c r="H87" s="155"/>
      <c r="I87" s="7"/>
      <c r="J87" s="156"/>
      <c r="K87" s="156"/>
      <c r="L87" s="157"/>
      <c r="M87" s="157"/>
      <c r="N87" s="157"/>
      <c r="O87" s="122">
        <f t="shared" si="12"/>
        <v>0</v>
      </c>
      <c r="P87" s="157">
        <v>6000</v>
      </c>
      <c r="Q87" s="157">
        <v>10500</v>
      </c>
      <c r="R87" s="157"/>
      <c r="S87" s="157"/>
      <c r="T87" s="157"/>
      <c r="U87" s="16"/>
      <c r="V87" s="95">
        <f t="shared" si="13"/>
        <v>16500</v>
      </c>
      <c r="W87" s="92">
        <f t="shared" si="14"/>
        <v>16500</v>
      </c>
      <c r="X87" s="169"/>
    </row>
    <row r="88" spans="1:24" ht="15">
      <c r="A88" s="171"/>
      <c r="B88" s="174"/>
      <c r="C88" s="177"/>
      <c r="D88" s="180"/>
      <c r="E88" s="46" t="s">
        <v>40</v>
      </c>
      <c r="F88" s="155"/>
      <c r="G88" s="155"/>
      <c r="H88" s="155"/>
      <c r="I88" s="7"/>
      <c r="J88" s="156"/>
      <c r="K88" s="156"/>
      <c r="L88" s="157"/>
      <c r="M88" s="157"/>
      <c r="N88" s="157"/>
      <c r="O88" s="122">
        <f t="shared" si="12"/>
        <v>0</v>
      </c>
      <c r="P88" s="157">
        <v>6000</v>
      </c>
      <c r="Q88" s="157">
        <v>10500</v>
      </c>
      <c r="R88" s="157"/>
      <c r="S88" s="157"/>
      <c r="T88" s="157"/>
      <c r="U88" s="16"/>
      <c r="V88" s="95">
        <f t="shared" si="13"/>
        <v>16500</v>
      </c>
      <c r="W88" s="92">
        <f t="shared" si="14"/>
        <v>16500</v>
      </c>
      <c r="X88" s="169"/>
    </row>
    <row r="89" spans="1:24" ht="15">
      <c r="A89" s="171"/>
      <c r="B89" s="174"/>
      <c r="C89" s="177"/>
      <c r="D89" s="180"/>
      <c r="E89" s="46" t="s">
        <v>50</v>
      </c>
      <c r="F89" s="155"/>
      <c r="G89" s="155"/>
      <c r="H89" s="155"/>
      <c r="I89" s="7"/>
      <c r="J89" s="156"/>
      <c r="K89" s="156"/>
      <c r="L89" s="157"/>
      <c r="M89" s="157"/>
      <c r="N89" s="157"/>
      <c r="O89" s="122">
        <f t="shared" si="12"/>
        <v>0</v>
      </c>
      <c r="P89" s="157">
        <v>6000</v>
      </c>
      <c r="Q89" s="157">
        <v>10500</v>
      </c>
      <c r="R89" s="157"/>
      <c r="S89" s="157"/>
      <c r="T89" s="157"/>
      <c r="U89" s="16"/>
      <c r="V89" s="95">
        <f t="shared" si="13"/>
        <v>16500</v>
      </c>
      <c r="W89" s="92">
        <f t="shared" si="14"/>
        <v>16500</v>
      </c>
      <c r="X89" s="169"/>
    </row>
    <row r="90" spans="1:24" ht="15">
      <c r="A90" s="171"/>
      <c r="B90" s="174"/>
      <c r="C90" s="177"/>
      <c r="D90" s="180"/>
      <c r="E90" s="46" t="s">
        <v>42</v>
      </c>
      <c r="F90" s="155"/>
      <c r="G90" s="155"/>
      <c r="H90" s="155"/>
      <c r="I90" s="7"/>
      <c r="J90" s="156"/>
      <c r="K90" s="156"/>
      <c r="L90" s="157"/>
      <c r="M90" s="157"/>
      <c r="N90" s="157"/>
      <c r="O90" s="122">
        <f t="shared" si="12"/>
        <v>0</v>
      </c>
      <c r="P90" s="157">
        <v>6000</v>
      </c>
      <c r="Q90" s="157">
        <v>10500</v>
      </c>
      <c r="R90" s="157"/>
      <c r="S90" s="157"/>
      <c r="T90" s="157"/>
      <c r="U90" s="16"/>
      <c r="V90" s="95">
        <f t="shared" si="13"/>
        <v>16500</v>
      </c>
      <c r="W90" s="92">
        <f t="shared" si="14"/>
        <v>16500</v>
      </c>
      <c r="X90" s="169"/>
    </row>
    <row r="91" spans="1:24" ht="15">
      <c r="A91" s="171"/>
      <c r="B91" s="174"/>
      <c r="C91" s="177"/>
      <c r="D91" s="180"/>
      <c r="E91" s="46" t="s">
        <v>41</v>
      </c>
      <c r="F91" s="155"/>
      <c r="G91" s="155"/>
      <c r="H91" s="155"/>
      <c r="I91" s="7"/>
      <c r="J91" s="156"/>
      <c r="K91" s="156"/>
      <c r="L91" s="157"/>
      <c r="M91" s="157"/>
      <c r="N91" s="157"/>
      <c r="O91" s="122">
        <f t="shared" si="12"/>
        <v>0</v>
      </c>
      <c r="P91" s="157">
        <v>6000</v>
      </c>
      <c r="Q91" s="157">
        <v>10500</v>
      </c>
      <c r="R91" s="157"/>
      <c r="S91" s="157"/>
      <c r="T91" s="157"/>
      <c r="U91" s="16"/>
      <c r="V91" s="95">
        <f t="shared" si="13"/>
        <v>16500</v>
      </c>
      <c r="W91" s="92">
        <f t="shared" si="14"/>
        <v>16500</v>
      </c>
      <c r="X91" s="169"/>
    </row>
    <row r="92" spans="1:24" ht="15">
      <c r="A92" s="171"/>
      <c r="B92" s="174"/>
      <c r="C92" s="177"/>
      <c r="D92" s="180"/>
      <c r="E92" s="46" t="s">
        <v>51</v>
      </c>
      <c r="F92" s="155"/>
      <c r="G92" s="155"/>
      <c r="H92" s="155"/>
      <c r="I92" s="7"/>
      <c r="J92" s="156"/>
      <c r="K92" s="156"/>
      <c r="L92" s="157"/>
      <c r="M92" s="157"/>
      <c r="N92" s="157"/>
      <c r="O92" s="122">
        <f t="shared" si="12"/>
        <v>0</v>
      </c>
      <c r="P92" s="157">
        <v>6000</v>
      </c>
      <c r="Q92" s="157">
        <v>10500</v>
      </c>
      <c r="R92" s="157"/>
      <c r="S92" s="157"/>
      <c r="T92" s="157"/>
      <c r="U92" s="16"/>
      <c r="V92" s="95">
        <f t="shared" si="13"/>
        <v>16500</v>
      </c>
      <c r="W92" s="92">
        <f t="shared" si="14"/>
        <v>16500</v>
      </c>
      <c r="X92" s="169"/>
    </row>
    <row r="93" spans="1:24" ht="15">
      <c r="A93" s="171"/>
      <c r="B93" s="174"/>
      <c r="C93" s="177"/>
      <c r="D93" s="180"/>
      <c r="E93" s="46" t="s">
        <v>52</v>
      </c>
      <c r="F93" s="155"/>
      <c r="G93" s="155"/>
      <c r="H93" s="155"/>
      <c r="I93" s="7"/>
      <c r="J93" s="156"/>
      <c r="K93" s="156"/>
      <c r="L93" s="157"/>
      <c r="M93" s="157"/>
      <c r="N93" s="157"/>
      <c r="O93" s="122">
        <f t="shared" si="12"/>
        <v>0</v>
      </c>
      <c r="P93" s="157">
        <v>6000</v>
      </c>
      <c r="Q93" s="157">
        <v>10500</v>
      </c>
      <c r="R93" s="157"/>
      <c r="S93" s="157"/>
      <c r="T93" s="157"/>
      <c r="U93" s="16"/>
      <c r="V93" s="95">
        <f t="shared" si="13"/>
        <v>16500</v>
      </c>
      <c r="W93" s="92">
        <f t="shared" si="14"/>
        <v>16500</v>
      </c>
      <c r="X93" s="169"/>
    </row>
    <row r="94" spans="1:24" ht="15">
      <c r="A94" s="171"/>
      <c r="B94" s="174"/>
      <c r="C94" s="177"/>
      <c r="D94" s="180"/>
      <c r="E94" s="46" t="s">
        <v>43</v>
      </c>
      <c r="F94" s="155"/>
      <c r="G94" s="155"/>
      <c r="H94" s="155"/>
      <c r="I94" s="7"/>
      <c r="J94" s="156"/>
      <c r="K94" s="156"/>
      <c r="L94" s="157"/>
      <c r="M94" s="157"/>
      <c r="N94" s="157"/>
      <c r="O94" s="122">
        <f t="shared" si="12"/>
        <v>0</v>
      </c>
      <c r="P94" s="157">
        <v>6000</v>
      </c>
      <c r="Q94" s="157">
        <v>10500</v>
      </c>
      <c r="R94" s="157"/>
      <c r="S94" s="157"/>
      <c r="T94" s="157"/>
      <c r="U94" s="16"/>
      <c r="V94" s="95">
        <f t="shared" si="13"/>
        <v>16500</v>
      </c>
      <c r="W94" s="92">
        <f t="shared" si="14"/>
        <v>16500</v>
      </c>
      <c r="X94" s="169"/>
    </row>
    <row r="95" spans="1:24" ht="15">
      <c r="A95" s="171"/>
      <c r="B95" s="174"/>
      <c r="C95" s="177"/>
      <c r="D95" s="180"/>
      <c r="E95" s="46" t="s">
        <v>53</v>
      </c>
      <c r="F95" s="155"/>
      <c r="G95" s="155"/>
      <c r="H95" s="155"/>
      <c r="I95" s="7"/>
      <c r="J95" s="156"/>
      <c r="K95" s="156"/>
      <c r="L95" s="157"/>
      <c r="M95" s="157"/>
      <c r="N95" s="157"/>
      <c r="O95" s="122">
        <f t="shared" si="12"/>
        <v>0</v>
      </c>
      <c r="P95" s="157">
        <v>6000</v>
      </c>
      <c r="Q95" s="157">
        <v>10500</v>
      </c>
      <c r="R95" s="157"/>
      <c r="S95" s="157"/>
      <c r="T95" s="157"/>
      <c r="U95" s="16"/>
      <c r="V95" s="95">
        <f t="shared" si="13"/>
        <v>16500</v>
      </c>
      <c r="W95" s="92">
        <f t="shared" si="14"/>
        <v>16500</v>
      </c>
      <c r="X95" s="169"/>
    </row>
    <row r="96" spans="1:24" ht="15">
      <c r="A96" s="171"/>
      <c r="B96" s="174"/>
      <c r="C96" s="177"/>
      <c r="D96" s="180"/>
      <c r="E96" s="46" t="s">
        <v>44</v>
      </c>
      <c r="F96" s="155"/>
      <c r="G96" s="155"/>
      <c r="H96" s="155"/>
      <c r="I96" s="7"/>
      <c r="J96" s="156"/>
      <c r="K96" s="156"/>
      <c r="L96" s="157"/>
      <c r="M96" s="157"/>
      <c r="N96" s="157"/>
      <c r="O96" s="122">
        <f t="shared" si="12"/>
        <v>0</v>
      </c>
      <c r="P96" s="157">
        <v>6000</v>
      </c>
      <c r="Q96" s="157">
        <v>10500</v>
      </c>
      <c r="R96" s="157"/>
      <c r="S96" s="157"/>
      <c r="T96" s="157"/>
      <c r="U96" s="16"/>
      <c r="V96" s="95">
        <f t="shared" si="13"/>
        <v>16500</v>
      </c>
      <c r="W96" s="92">
        <f t="shared" si="14"/>
        <v>16500</v>
      </c>
      <c r="X96" s="169"/>
    </row>
    <row r="97" spans="1:24" ht="15">
      <c r="A97" s="172"/>
      <c r="B97" s="175"/>
      <c r="C97" s="178"/>
      <c r="D97" s="181"/>
      <c r="E97" s="46" t="s">
        <v>54</v>
      </c>
      <c r="F97" s="155"/>
      <c r="G97" s="155"/>
      <c r="H97" s="155"/>
      <c r="I97" s="7"/>
      <c r="J97" s="156"/>
      <c r="K97" s="156"/>
      <c r="L97" s="157"/>
      <c r="M97" s="157"/>
      <c r="N97" s="157"/>
      <c r="O97" s="122">
        <f t="shared" si="12"/>
        <v>0</v>
      </c>
      <c r="P97" s="157">
        <v>6000</v>
      </c>
      <c r="Q97" s="157">
        <v>12500</v>
      </c>
      <c r="R97" s="157"/>
      <c r="S97" s="157"/>
      <c r="T97" s="157"/>
      <c r="U97" s="16"/>
      <c r="V97" s="95">
        <f t="shared" si="13"/>
        <v>18500</v>
      </c>
      <c r="W97" s="92">
        <f t="shared" si="14"/>
        <v>18500</v>
      </c>
      <c r="X97" s="169"/>
    </row>
    <row r="98" spans="1:24" ht="15">
      <c r="A98" s="167" t="s">
        <v>0</v>
      </c>
      <c r="B98" s="168"/>
      <c r="C98" s="41"/>
      <c r="D98" s="70">
        <f>SUM(D86)</f>
        <v>200000</v>
      </c>
      <c r="E98" s="1"/>
      <c r="F98" s="155"/>
      <c r="G98" s="155"/>
      <c r="H98" s="155"/>
      <c r="I98" s="7"/>
      <c r="J98" s="156"/>
      <c r="K98" s="156"/>
      <c r="L98" s="157"/>
      <c r="M98" s="157"/>
      <c r="N98" s="157"/>
      <c r="O98" s="122">
        <f t="shared" si="12"/>
        <v>0</v>
      </c>
      <c r="P98" s="159">
        <f>SUM(P86:P97)</f>
        <v>72000</v>
      </c>
      <c r="Q98" s="159">
        <f>SUM(Q86:Q97)</f>
        <v>128000</v>
      </c>
      <c r="R98" s="157"/>
      <c r="S98" s="157"/>
      <c r="T98" s="157"/>
      <c r="U98" s="16"/>
      <c r="V98" s="95">
        <f t="shared" si="13"/>
        <v>200000</v>
      </c>
      <c r="W98" s="92">
        <f t="shared" si="14"/>
        <v>200000</v>
      </c>
      <c r="X98" s="2"/>
    </row>
    <row r="99" spans="1:24" ht="57.75">
      <c r="A99" s="7" t="s">
        <v>4</v>
      </c>
      <c r="B99" s="1" t="s">
        <v>5</v>
      </c>
      <c r="C99" s="41" t="s">
        <v>88</v>
      </c>
      <c r="D99" s="70">
        <v>700000</v>
      </c>
      <c r="E99" s="1"/>
      <c r="F99" s="155"/>
      <c r="G99" s="155"/>
      <c r="H99" s="155"/>
      <c r="I99" s="7"/>
      <c r="J99" s="156"/>
      <c r="K99" s="156"/>
      <c r="L99" s="157"/>
      <c r="M99" s="157"/>
      <c r="N99" s="157"/>
      <c r="O99" s="122">
        <f t="shared" si="12"/>
        <v>0</v>
      </c>
      <c r="P99" s="157"/>
      <c r="Q99" s="157"/>
      <c r="R99" s="157"/>
      <c r="S99" s="157"/>
      <c r="T99" s="157"/>
      <c r="U99" s="16"/>
      <c r="V99" s="95">
        <f t="shared" si="13"/>
        <v>0</v>
      </c>
      <c r="W99" s="92">
        <f t="shared" si="14"/>
        <v>0</v>
      </c>
      <c r="X99" s="2"/>
    </row>
    <row r="100" spans="1:24" ht="15.75">
      <c r="A100" s="165" t="s">
        <v>0</v>
      </c>
      <c r="B100" s="166"/>
      <c r="C100" s="42"/>
      <c r="D100" s="71">
        <f>SUM(D99)</f>
        <v>700000</v>
      </c>
      <c r="E100" s="8"/>
      <c r="F100" s="162"/>
      <c r="G100" s="162"/>
      <c r="H100" s="162"/>
      <c r="I100" s="146"/>
      <c r="J100" s="146"/>
      <c r="K100" s="146"/>
      <c r="L100" s="159"/>
      <c r="M100" s="159"/>
      <c r="N100" s="159"/>
      <c r="O100" s="122">
        <f t="shared" si="12"/>
        <v>0</v>
      </c>
      <c r="P100" s="159"/>
      <c r="Q100" s="159"/>
      <c r="R100" s="159"/>
      <c r="S100" s="159"/>
      <c r="T100" s="159"/>
      <c r="U100" s="14"/>
      <c r="V100" s="95">
        <f t="shared" si="13"/>
        <v>0</v>
      </c>
      <c r="W100" s="92">
        <f t="shared" si="14"/>
        <v>0</v>
      </c>
      <c r="X100" s="2"/>
    </row>
    <row r="101" spans="1:24" ht="15.75">
      <c r="A101" s="4"/>
      <c r="B101" s="9"/>
      <c r="C101" s="43"/>
      <c r="D101" s="86"/>
      <c r="E101" s="9"/>
      <c r="F101" s="152"/>
      <c r="G101" s="152"/>
      <c r="H101" s="152"/>
      <c r="I101" s="141"/>
      <c r="J101" s="141"/>
      <c r="K101" s="163"/>
      <c r="L101" s="142"/>
      <c r="M101" s="142"/>
      <c r="N101" s="142"/>
      <c r="O101" s="122">
        <f t="shared" si="12"/>
        <v>0</v>
      </c>
      <c r="P101" s="142"/>
      <c r="Q101" s="142"/>
      <c r="R101" s="142"/>
      <c r="S101" s="142"/>
      <c r="T101" s="142"/>
      <c r="U101" s="17"/>
      <c r="V101" s="95">
        <f t="shared" si="13"/>
        <v>0</v>
      </c>
      <c r="W101" s="92">
        <f t="shared" si="14"/>
        <v>0</v>
      </c>
      <c r="X101" s="2"/>
    </row>
    <row r="102" spans="6:23" ht="15.75"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W102" s="97"/>
    </row>
  </sheetData>
  <sheetProtection/>
  <mergeCells count="77">
    <mergeCell ref="F2:W2"/>
    <mergeCell ref="A6:A7"/>
    <mergeCell ref="B6:B7"/>
    <mergeCell ref="D15:D16"/>
    <mergeCell ref="X2:X3"/>
    <mergeCell ref="X6:X7"/>
    <mergeCell ref="A2:A3"/>
    <mergeCell ref="B2:B3"/>
    <mergeCell ref="C2:D2"/>
    <mergeCell ref="B9:B10"/>
    <mergeCell ref="C9:C10"/>
    <mergeCell ref="D9:D10"/>
    <mergeCell ref="A8:B8"/>
    <mergeCell ref="D17:D18"/>
    <mergeCell ref="X9:X10"/>
    <mergeCell ref="X12:X13"/>
    <mergeCell ref="A15:A18"/>
    <mergeCell ref="X15:X18"/>
    <mergeCell ref="A14:B14"/>
    <mergeCell ref="A12:A13"/>
    <mergeCell ref="B12:B13"/>
    <mergeCell ref="A9:A10"/>
    <mergeCell ref="A11:B11"/>
    <mergeCell ref="A20:A23"/>
    <mergeCell ref="B20:B23"/>
    <mergeCell ref="C20:C23"/>
    <mergeCell ref="A19:B19"/>
    <mergeCell ref="B15:B18"/>
    <mergeCell ref="C15:C16"/>
    <mergeCell ref="C17:C18"/>
    <mergeCell ref="A24:B24"/>
    <mergeCell ref="D27:D28"/>
    <mergeCell ref="D29:D32"/>
    <mergeCell ref="D20:D23"/>
    <mergeCell ref="X20:X23"/>
    <mergeCell ref="A27:A32"/>
    <mergeCell ref="B27:B32"/>
    <mergeCell ref="C27:C28"/>
    <mergeCell ref="C29:C32"/>
    <mergeCell ref="X27:X32"/>
    <mergeCell ref="A46:B46"/>
    <mergeCell ref="D34:D45"/>
    <mergeCell ref="A34:A45"/>
    <mergeCell ref="B34:B45"/>
    <mergeCell ref="C34:C45"/>
    <mergeCell ref="A33:B33"/>
    <mergeCell ref="A59:B59"/>
    <mergeCell ref="A47:A58"/>
    <mergeCell ref="B47:B58"/>
    <mergeCell ref="D47:D58"/>
    <mergeCell ref="C47:C58"/>
    <mergeCell ref="X47:X58"/>
    <mergeCell ref="C64:C67"/>
    <mergeCell ref="D64:D67"/>
    <mergeCell ref="C68:C71"/>
    <mergeCell ref="D68:D71"/>
    <mergeCell ref="X34:X45"/>
    <mergeCell ref="X60:X71"/>
    <mergeCell ref="A1:W1"/>
    <mergeCell ref="A73:A84"/>
    <mergeCell ref="B73:B84"/>
    <mergeCell ref="C73:C84"/>
    <mergeCell ref="D73:D84"/>
    <mergeCell ref="A72:B72"/>
    <mergeCell ref="A60:A71"/>
    <mergeCell ref="B60:B71"/>
    <mergeCell ref="C60:C63"/>
    <mergeCell ref="D60:D63"/>
    <mergeCell ref="A100:B100"/>
    <mergeCell ref="A85:B85"/>
    <mergeCell ref="X73:X84"/>
    <mergeCell ref="A98:B98"/>
    <mergeCell ref="A86:A97"/>
    <mergeCell ref="B86:B97"/>
    <mergeCell ref="C86:C97"/>
    <mergeCell ref="D86:D97"/>
    <mergeCell ref="X86:X9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N3" sqref="N3"/>
    </sheetView>
  </sheetViews>
  <sheetFormatPr defaultColWidth="8.796875" defaultRowHeight="14.25"/>
  <cols>
    <col min="1" max="1" width="10.09765625" style="0" customWidth="1"/>
    <col min="2" max="2" width="16.69921875" style="0" customWidth="1"/>
    <col min="3" max="3" width="11" style="0" customWidth="1"/>
    <col min="4" max="4" width="11.69921875" style="0" customWidth="1"/>
    <col min="5" max="5" width="10.69921875" style="0" customWidth="1"/>
    <col min="6" max="6" width="10.3984375" style="0" customWidth="1"/>
    <col min="7" max="7" width="9.3984375" style="0" customWidth="1"/>
    <col min="8" max="8" width="9.8984375" style="0" customWidth="1"/>
    <col min="9" max="9" width="9.09765625" style="0" customWidth="1"/>
    <col min="10" max="10" width="8.09765625" style="0" customWidth="1"/>
    <col min="11" max="11" width="8.3984375" style="0" customWidth="1"/>
    <col min="12" max="12" width="8.5" style="0" customWidth="1"/>
    <col min="13" max="13" width="9.5" style="0" customWidth="1"/>
  </cols>
  <sheetData>
    <row r="1" spans="8:13" ht="54.75" customHeight="1">
      <c r="H1" s="250" t="s">
        <v>100</v>
      </c>
      <c r="I1" s="250"/>
      <c r="J1" s="250"/>
      <c r="K1" s="250"/>
      <c r="L1" s="250"/>
      <c r="M1" s="250"/>
    </row>
    <row r="2" spans="1:13" ht="17.25" customHeight="1" thickBot="1">
      <c r="A2" s="182" t="s">
        <v>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.75" customHeight="1" thickBot="1">
      <c r="A3" s="254" t="s">
        <v>75</v>
      </c>
      <c r="B3" s="256" t="s">
        <v>76</v>
      </c>
      <c r="C3" s="247" t="s">
        <v>7</v>
      </c>
      <c r="D3" s="248"/>
      <c r="E3" s="251" t="s">
        <v>94</v>
      </c>
      <c r="F3" s="252"/>
      <c r="G3" s="252"/>
      <c r="H3" s="252"/>
      <c r="I3" s="252"/>
      <c r="J3" s="252"/>
      <c r="K3" s="252"/>
      <c r="L3" s="252"/>
      <c r="M3" s="253"/>
    </row>
    <row r="4" spans="1:13" ht="40.5" customHeight="1">
      <c r="A4" s="255"/>
      <c r="B4" s="257"/>
      <c r="C4" s="44" t="s">
        <v>16</v>
      </c>
      <c r="D4" s="35" t="s">
        <v>9</v>
      </c>
      <c r="E4" s="108" t="s">
        <v>17</v>
      </c>
      <c r="F4" s="109" t="s">
        <v>90</v>
      </c>
      <c r="G4" s="108">
        <v>2009</v>
      </c>
      <c r="H4" s="108">
        <v>2010</v>
      </c>
      <c r="I4" s="108">
        <v>2011</v>
      </c>
      <c r="J4" s="108">
        <v>2012</v>
      </c>
      <c r="K4" s="108">
        <v>2013</v>
      </c>
      <c r="L4" s="110">
        <v>2014</v>
      </c>
      <c r="M4" s="111" t="s">
        <v>92</v>
      </c>
    </row>
    <row r="5" spans="1:13" ht="23.25" customHeight="1">
      <c r="A5" s="99" t="s">
        <v>6</v>
      </c>
      <c r="B5" s="100" t="s">
        <v>78</v>
      </c>
      <c r="C5" s="101"/>
      <c r="D5" s="102">
        <f>D6+D27</f>
        <v>3295000</v>
      </c>
      <c r="E5" s="103"/>
      <c r="F5" s="104">
        <f>'poż.i kred. do spłaty'!O4</f>
        <v>2540109</v>
      </c>
      <c r="G5" s="118">
        <f aca="true" t="shared" si="0" ref="G5:M5">G6+G27</f>
        <v>1055696</v>
      </c>
      <c r="H5" s="118">
        <f t="shared" si="0"/>
        <v>1155596</v>
      </c>
      <c r="I5" s="118">
        <f t="shared" si="0"/>
        <v>848496</v>
      </c>
      <c r="J5" s="118">
        <f t="shared" si="0"/>
        <v>563996</v>
      </c>
      <c r="K5" s="118">
        <f t="shared" si="0"/>
        <v>579996</v>
      </c>
      <c r="L5" s="118">
        <f t="shared" si="0"/>
        <v>560300</v>
      </c>
      <c r="M5" s="118">
        <f t="shared" si="0"/>
        <v>4764080</v>
      </c>
    </row>
    <row r="6" spans="1:13" ht="47.25" customHeight="1">
      <c r="A6" s="105" t="s">
        <v>81</v>
      </c>
      <c r="B6" s="40" t="s">
        <v>77</v>
      </c>
      <c r="C6" s="74"/>
      <c r="D6" s="78">
        <f>D9+D12+D15+D20+D25</f>
        <v>222496</v>
      </c>
      <c r="E6" s="79">
        <f aca="true" t="shared" si="1" ref="E6:M6">E9+E12+E15+E20+E25</f>
        <v>0</v>
      </c>
      <c r="F6" s="106">
        <f>'poż.i kred. do spłaty'!O5</f>
        <v>1409509</v>
      </c>
      <c r="G6" s="79">
        <f t="shared" si="1"/>
        <v>222496</v>
      </c>
      <c r="H6" s="79">
        <f t="shared" si="1"/>
        <v>154996</v>
      </c>
      <c r="I6" s="79">
        <f t="shared" si="1"/>
        <v>113996</v>
      </c>
      <c r="J6" s="79">
        <f t="shared" si="1"/>
        <v>113996</v>
      </c>
      <c r="K6" s="79">
        <f t="shared" si="1"/>
        <v>79996</v>
      </c>
      <c r="L6" s="79">
        <f t="shared" si="1"/>
        <v>79996</v>
      </c>
      <c r="M6" s="79">
        <f t="shared" si="1"/>
        <v>765476</v>
      </c>
    </row>
    <row r="7" spans="1:13" ht="32.25" customHeight="1">
      <c r="A7" s="237" t="s">
        <v>56</v>
      </c>
      <c r="B7" s="238" t="s">
        <v>11</v>
      </c>
      <c r="C7" s="38">
        <v>1998</v>
      </c>
      <c r="D7" s="62">
        <v>35000</v>
      </c>
      <c r="E7" s="21" t="s">
        <v>18</v>
      </c>
      <c r="F7" s="82">
        <f>'poż.i kred. do spłaty'!O6</f>
        <v>315000</v>
      </c>
      <c r="G7" s="31">
        <v>35000</v>
      </c>
      <c r="H7" s="31"/>
      <c r="I7" s="28"/>
      <c r="J7" s="31"/>
      <c r="K7" s="31"/>
      <c r="L7" s="31"/>
      <c r="M7" s="92">
        <f>'poż.i kred. do spłaty'!V6</f>
        <v>35000</v>
      </c>
    </row>
    <row r="8" spans="1:13" ht="60" customHeight="1">
      <c r="A8" s="233"/>
      <c r="B8" s="239"/>
      <c r="C8" s="38">
        <v>1999</v>
      </c>
      <c r="D8" s="63">
        <v>35000</v>
      </c>
      <c r="E8" s="21" t="s">
        <v>19</v>
      </c>
      <c r="F8" s="82">
        <f>'poż.i kred. do spłaty'!O7</f>
        <v>315000</v>
      </c>
      <c r="G8" s="27">
        <v>35000</v>
      </c>
      <c r="H8" s="27"/>
      <c r="I8" s="22"/>
      <c r="J8" s="27"/>
      <c r="K8" s="27"/>
      <c r="L8" s="27"/>
      <c r="M8" s="92">
        <f>'poż.i kred. do spłaty'!V7</f>
        <v>35000</v>
      </c>
    </row>
    <row r="9" spans="1:13" ht="18.75" customHeight="1">
      <c r="A9" s="224" t="s">
        <v>0</v>
      </c>
      <c r="B9" s="225"/>
      <c r="C9" s="37"/>
      <c r="D9" s="64">
        <f>SUM(D7:D8)</f>
        <v>70000</v>
      </c>
      <c r="E9" s="21"/>
      <c r="F9" s="82">
        <f>'poż.i kred. do spłaty'!O8</f>
        <v>630000</v>
      </c>
      <c r="G9" s="25">
        <f>SUM(G7:G8)</f>
        <v>70000</v>
      </c>
      <c r="H9" s="50"/>
      <c r="I9" s="50"/>
      <c r="J9" s="50"/>
      <c r="K9" s="60"/>
      <c r="L9" s="61"/>
      <c r="M9" s="92">
        <f>'poż.i kred. do spłaty'!V8</f>
        <v>70000</v>
      </c>
    </row>
    <row r="10" spans="1:13" ht="49.5" customHeight="1">
      <c r="A10" s="214" t="s">
        <v>57</v>
      </c>
      <c r="B10" s="249" t="s">
        <v>33</v>
      </c>
      <c r="C10" s="222">
        <v>2000</v>
      </c>
      <c r="D10" s="206">
        <v>38500</v>
      </c>
      <c r="E10" s="21" t="s">
        <v>20</v>
      </c>
      <c r="F10" s="82">
        <f>'poż.i kred. do spłaty'!O9</f>
        <v>119000</v>
      </c>
      <c r="G10" s="26">
        <v>18000</v>
      </c>
      <c r="H10" s="26">
        <v>20500</v>
      </c>
      <c r="I10" s="26"/>
      <c r="J10" s="26"/>
      <c r="K10" s="26"/>
      <c r="L10" s="89"/>
      <c r="M10" s="92">
        <f>'poż.i kred. do spłaty'!V9</f>
        <v>38500</v>
      </c>
    </row>
    <row r="11" spans="1:13" ht="45.75" customHeight="1">
      <c r="A11" s="215"/>
      <c r="B11" s="249"/>
      <c r="C11" s="223"/>
      <c r="D11" s="208"/>
      <c r="E11" s="46" t="s">
        <v>21</v>
      </c>
      <c r="F11" s="82">
        <f>'poż.i kred. do spłaty'!O10</f>
        <v>131500</v>
      </c>
      <c r="G11" s="13">
        <v>20500</v>
      </c>
      <c r="H11" s="13">
        <v>20500</v>
      </c>
      <c r="I11" s="32"/>
      <c r="J11" s="32"/>
      <c r="K11" s="32"/>
      <c r="L11" s="13"/>
      <c r="M11" s="92">
        <f>'poż.i kred. do spłaty'!V10</f>
        <v>41000</v>
      </c>
    </row>
    <row r="12" spans="1:13" ht="21.75" customHeight="1">
      <c r="A12" s="167" t="s">
        <v>0</v>
      </c>
      <c r="B12" s="168"/>
      <c r="C12" s="38"/>
      <c r="D12" s="119">
        <v>38500</v>
      </c>
      <c r="E12" s="18"/>
      <c r="F12" s="82">
        <f>'poż.i kred. do spłaty'!O11</f>
        <v>250500</v>
      </c>
      <c r="G12" s="30">
        <f>SUM(G10:G11)</f>
        <v>38500</v>
      </c>
      <c r="H12" s="30">
        <f>SUM(H10:H11)</f>
        <v>41000</v>
      </c>
      <c r="I12" s="29"/>
      <c r="J12" s="29"/>
      <c r="K12" s="61"/>
      <c r="L12" s="89"/>
      <c r="M12" s="92">
        <f>'poż.i kred. do spłaty'!V11</f>
        <v>79500</v>
      </c>
    </row>
    <row r="13" spans="1:13" ht="53.25" customHeight="1">
      <c r="A13" s="232" t="s">
        <v>58</v>
      </c>
      <c r="B13" s="173" t="s">
        <v>12</v>
      </c>
      <c r="C13" s="48" t="s">
        <v>13</v>
      </c>
      <c r="D13" s="66">
        <v>17000</v>
      </c>
      <c r="E13" s="21" t="s">
        <v>26</v>
      </c>
      <c r="F13" s="82">
        <f>'poż.i kred. do spłaty'!O12</f>
        <v>107000</v>
      </c>
      <c r="G13" s="11">
        <v>17000</v>
      </c>
      <c r="H13" s="11">
        <v>17000</v>
      </c>
      <c r="I13" s="11">
        <v>17000</v>
      </c>
      <c r="J13" s="11">
        <v>17000</v>
      </c>
      <c r="K13" s="13"/>
      <c r="L13" s="13"/>
      <c r="M13" s="92">
        <f>'poż.i kred. do spłaty'!V12</f>
        <v>68000</v>
      </c>
    </row>
    <row r="14" spans="1:13" ht="45.75" customHeight="1">
      <c r="A14" s="233"/>
      <c r="B14" s="175"/>
      <c r="C14" s="45" t="s">
        <v>14</v>
      </c>
      <c r="D14" s="66">
        <v>17000</v>
      </c>
      <c r="E14" s="46" t="s">
        <v>27</v>
      </c>
      <c r="F14" s="82">
        <f>'poż.i kred. do spłaty'!O13</f>
        <v>102000</v>
      </c>
      <c r="G14" s="11">
        <v>17000</v>
      </c>
      <c r="H14" s="11">
        <v>17000</v>
      </c>
      <c r="I14" s="11">
        <v>17000</v>
      </c>
      <c r="J14" s="11">
        <v>17000</v>
      </c>
      <c r="K14" s="13"/>
      <c r="L14" s="13"/>
      <c r="M14" s="92">
        <f>'poż.i kred. do spłaty'!V13</f>
        <v>68000</v>
      </c>
    </row>
    <row r="15" spans="1:13" ht="18.75" customHeight="1">
      <c r="A15" s="219" t="s">
        <v>0</v>
      </c>
      <c r="B15" s="220"/>
      <c r="C15" s="36"/>
      <c r="D15" s="67">
        <f>SUM(D13:D14)</f>
        <v>34000</v>
      </c>
      <c r="E15" s="10"/>
      <c r="F15" s="82">
        <f>'poż.i kred. do spłaty'!O14</f>
        <v>209000</v>
      </c>
      <c r="G15" s="6">
        <f>SUM(G13:G14)</f>
        <v>34000</v>
      </c>
      <c r="H15" s="6">
        <f>SUM(H13:H14)</f>
        <v>34000</v>
      </c>
      <c r="I15" s="6">
        <f>SUM(I13:I14)</f>
        <v>34000</v>
      </c>
      <c r="J15" s="6">
        <f>SUM(J13:J14)</f>
        <v>34000</v>
      </c>
      <c r="K15" s="15"/>
      <c r="L15" s="15"/>
      <c r="M15" s="92">
        <f>'poż.i kred. do spłaty'!V14</f>
        <v>136000</v>
      </c>
    </row>
    <row r="16" spans="1:13" ht="33.75" customHeight="1">
      <c r="A16" s="229" t="s">
        <v>59</v>
      </c>
      <c r="B16" s="221" t="s">
        <v>15</v>
      </c>
      <c r="C16" s="216" t="s">
        <v>29</v>
      </c>
      <c r="D16" s="226">
        <v>30874</v>
      </c>
      <c r="E16" s="21" t="s">
        <v>22</v>
      </c>
      <c r="F16" s="82">
        <f>'poż.i kred. do spłaty'!O15</f>
        <v>61758</v>
      </c>
      <c r="G16" s="11">
        <v>15437</v>
      </c>
      <c r="H16" s="11">
        <v>15437</v>
      </c>
      <c r="I16" s="11">
        <v>15437</v>
      </c>
      <c r="J16" s="11">
        <v>15437</v>
      </c>
      <c r="K16" s="13">
        <v>15437</v>
      </c>
      <c r="L16" s="13">
        <v>15437</v>
      </c>
      <c r="M16" s="92">
        <f>'poż.i kred. do spłaty'!V15</f>
        <v>92622</v>
      </c>
    </row>
    <row r="17" spans="1:13" ht="45.75" customHeight="1">
      <c r="A17" s="230"/>
      <c r="B17" s="221"/>
      <c r="C17" s="218"/>
      <c r="D17" s="227"/>
      <c r="E17" s="21" t="s">
        <v>23</v>
      </c>
      <c r="F17" s="82">
        <f>'poż.i kred. do spłaty'!O16</f>
        <v>61748</v>
      </c>
      <c r="G17" s="11">
        <v>15437</v>
      </c>
      <c r="H17" s="11">
        <v>15437</v>
      </c>
      <c r="I17" s="11">
        <v>15437</v>
      </c>
      <c r="J17" s="11">
        <v>15437</v>
      </c>
      <c r="K17" s="13">
        <v>15437</v>
      </c>
      <c r="L17" s="13">
        <v>15437</v>
      </c>
      <c r="M17" s="92">
        <f>'poż.i kred. do spłaty'!V16</f>
        <v>92622</v>
      </c>
    </row>
    <row r="18" spans="1:13" ht="36" customHeight="1">
      <c r="A18" s="230"/>
      <c r="B18" s="221"/>
      <c r="C18" s="216" t="s">
        <v>28</v>
      </c>
      <c r="D18" s="226">
        <v>30874</v>
      </c>
      <c r="E18" s="21" t="s">
        <v>24</v>
      </c>
      <c r="F18" s="82">
        <f>'poż.i kred. do spłaty'!O17</f>
        <v>61748</v>
      </c>
      <c r="G18" s="11">
        <v>15437</v>
      </c>
      <c r="H18" s="11">
        <v>15437</v>
      </c>
      <c r="I18" s="11">
        <v>15437</v>
      </c>
      <c r="J18" s="11">
        <v>15437</v>
      </c>
      <c r="K18" s="13">
        <v>15437</v>
      </c>
      <c r="L18" s="13">
        <v>15437</v>
      </c>
      <c r="M18" s="92">
        <f>'poż.i kred. do spłaty'!V17</f>
        <v>92622</v>
      </c>
    </row>
    <row r="19" spans="1:13" ht="39" customHeight="1">
      <c r="A19" s="231"/>
      <c r="B19" s="221"/>
      <c r="C19" s="218"/>
      <c r="D19" s="227"/>
      <c r="E19" s="21" t="s">
        <v>25</v>
      </c>
      <c r="F19" s="82">
        <f>'poż.i kred. do spłaty'!O18</f>
        <v>61748</v>
      </c>
      <c r="G19" s="11">
        <v>15437</v>
      </c>
      <c r="H19" s="11">
        <v>15437</v>
      </c>
      <c r="I19" s="11">
        <v>15437</v>
      </c>
      <c r="J19" s="11">
        <v>15437</v>
      </c>
      <c r="K19" s="13">
        <v>15437</v>
      </c>
      <c r="L19" s="13">
        <v>15437</v>
      </c>
      <c r="M19" s="92">
        <f>'poż.i kred. do spłaty'!V18</f>
        <v>92622</v>
      </c>
    </row>
    <row r="20" spans="1:13" ht="18" customHeight="1">
      <c r="A20" s="219" t="s">
        <v>0</v>
      </c>
      <c r="B20" s="220"/>
      <c r="C20" s="36"/>
      <c r="D20" s="67">
        <f>SUM(D16:D18)</f>
        <v>61748</v>
      </c>
      <c r="E20" s="10"/>
      <c r="F20" s="82">
        <f>'poż.i kred. do spłaty'!O19</f>
        <v>247002</v>
      </c>
      <c r="G20" s="47">
        <f aca="true" t="shared" si="2" ref="G20:L20">SUM(G16:G19)</f>
        <v>61748</v>
      </c>
      <c r="H20" s="47">
        <f t="shared" si="2"/>
        <v>61748</v>
      </c>
      <c r="I20" s="47">
        <f t="shared" si="2"/>
        <v>61748</v>
      </c>
      <c r="J20" s="47">
        <f t="shared" si="2"/>
        <v>61748</v>
      </c>
      <c r="K20" s="15">
        <f t="shared" si="2"/>
        <v>61748</v>
      </c>
      <c r="L20" s="15">
        <f t="shared" si="2"/>
        <v>61748</v>
      </c>
      <c r="M20" s="92">
        <f>'poż.i kred. do spłaty'!V19</f>
        <v>370488</v>
      </c>
    </row>
    <row r="21" spans="1:13" ht="38.25" customHeight="1">
      <c r="A21" s="183" t="s">
        <v>60</v>
      </c>
      <c r="B21" s="173" t="s">
        <v>34</v>
      </c>
      <c r="C21" s="216" t="s">
        <v>35</v>
      </c>
      <c r="D21" s="206">
        <v>18248</v>
      </c>
      <c r="E21" s="21" t="s">
        <v>22</v>
      </c>
      <c r="F21" s="82">
        <f>'poż.i kred. do spłaty'!O20</f>
        <v>18263</v>
      </c>
      <c r="G21" s="11">
        <v>4562</v>
      </c>
      <c r="H21" s="11">
        <v>4562</v>
      </c>
      <c r="I21" s="11">
        <v>4562</v>
      </c>
      <c r="J21" s="11">
        <v>4562</v>
      </c>
      <c r="K21" s="13">
        <v>4562</v>
      </c>
      <c r="L21" s="13">
        <v>4562</v>
      </c>
      <c r="M21" s="92">
        <f>'poż.i kred. do spłaty'!V20</f>
        <v>27372</v>
      </c>
    </row>
    <row r="22" spans="1:13" ht="40.5" customHeight="1">
      <c r="A22" s="184"/>
      <c r="B22" s="174"/>
      <c r="C22" s="217"/>
      <c r="D22" s="207"/>
      <c r="E22" s="21" t="s">
        <v>23</v>
      </c>
      <c r="F22" s="82">
        <f>'poż.i kred. do spłaty'!O21</f>
        <v>18248</v>
      </c>
      <c r="G22" s="11">
        <v>4562</v>
      </c>
      <c r="H22" s="11">
        <v>4562</v>
      </c>
      <c r="I22" s="11">
        <v>4562</v>
      </c>
      <c r="J22" s="11">
        <v>4562</v>
      </c>
      <c r="K22" s="13">
        <v>4562</v>
      </c>
      <c r="L22" s="13">
        <v>4562</v>
      </c>
      <c r="M22" s="92">
        <f>'poż.i kred. do spłaty'!V21</f>
        <v>27372</v>
      </c>
    </row>
    <row r="23" spans="1:13" ht="39.75" customHeight="1">
      <c r="A23" s="184"/>
      <c r="B23" s="174"/>
      <c r="C23" s="217"/>
      <c r="D23" s="207"/>
      <c r="E23" s="21" t="s">
        <v>24</v>
      </c>
      <c r="F23" s="82">
        <f>'poż.i kred. do spłaty'!O22</f>
        <v>18248</v>
      </c>
      <c r="G23" s="11">
        <v>4562</v>
      </c>
      <c r="H23" s="11">
        <v>4562</v>
      </c>
      <c r="I23" s="11">
        <v>4562</v>
      </c>
      <c r="J23" s="11">
        <v>4562</v>
      </c>
      <c r="K23" s="13">
        <v>4562</v>
      </c>
      <c r="L23" s="13">
        <v>4562</v>
      </c>
      <c r="M23" s="92">
        <f>'poż.i kred. do spłaty'!V22</f>
        <v>27372</v>
      </c>
    </row>
    <row r="24" spans="1:13" ht="36.75" customHeight="1">
      <c r="A24" s="184"/>
      <c r="B24" s="174"/>
      <c r="C24" s="218"/>
      <c r="D24" s="208"/>
      <c r="E24" s="21" t="s">
        <v>25</v>
      </c>
      <c r="F24" s="82">
        <f>'poż.i kred. do spłaty'!O23</f>
        <v>18248</v>
      </c>
      <c r="G24" s="11">
        <v>4562</v>
      </c>
      <c r="H24" s="11">
        <v>4562</v>
      </c>
      <c r="I24" s="11">
        <v>4562</v>
      </c>
      <c r="J24" s="11">
        <v>4562</v>
      </c>
      <c r="K24" s="13">
        <v>4562</v>
      </c>
      <c r="L24" s="13">
        <v>4562</v>
      </c>
      <c r="M24" s="92">
        <f>'poż.i kred. do spłaty'!V23</f>
        <v>27372</v>
      </c>
    </row>
    <row r="25" spans="1:13" ht="18.75" customHeight="1" thickBot="1">
      <c r="A25" s="202" t="s">
        <v>0</v>
      </c>
      <c r="B25" s="203"/>
      <c r="C25" s="39"/>
      <c r="D25" s="68">
        <f>SUM(D21)</f>
        <v>18248</v>
      </c>
      <c r="E25" s="3"/>
      <c r="F25" s="82">
        <f>'poż.i kred. do spłaty'!O24</f>
        <v>73007</v>
      </c>
      <c r="G25" s="51">
        <f aca="true" t="shared" si="3" ref="G25:L25">SUM(G21:G24)</f>
        <v>18248</v>
      </c>
      <c r="H25" s="51">
        <f t="shared" si="3"/>
        <v>18248</v>
      </c>
      <c r="I25" s="51">
        <f t="shared" si="3"/>
        <v>18248</v>
      </c>
      <c r="J25" s="51">
        <f t="shared" si="3"/>
        <v>18248</v>
      </c>
      <c r="K25" s="49">
        <f t="shared" si="3"/>
        <v>18248</v>
      </c>
      <c r="L25" s="49">
        <f t="shared" si="3"/>
        <v>18248</v>
      </c>
      <c r="M25" s="92">
        <f>'poż.i kred. do spłaty'!V24</f>
        <v>109488</v>
      </c>
    </row>
    <row r="26" spans="1:13" ht="60" customHeight="1" thickBot="1">
      <c r="A26" s="4" t="s">
        <v>1</v>
      </c>
      <c r="B26" s="18" t="s">
        <v>8</v>
      </c>
      <c r="C26" s="52" t="s">
        <v>16</v>
      </c>
      <c r="D26" s="53" t="s">
        <v>9</v>
      </c>
      <c r="E26" s="33" t="s">
        <v>17</v>
      </c>
      <c r="F26" s="98" t="str">
        <f>'poż.i kred. do spłaty'!O25</f>
        <v>razem spłacono do końca 2008 r.</v>
      </c>
      <c r="G26" s="33">
        <v>2009</v>
      </c>
      <c r="H26" s="33">
        <v>2010</v>
      </c>
      <c r="I26" s="33">
        <v>2011</v>
      </c>
      <c r="J26" s="33">
        <v>2012</v>
      </c>
      <c r="K26" s="19">
        <v>2013</v>
      </c>
      <c r="L26" s="90">
        <v>2014</v>
      </c>
      <c r="M26" s="107" t="s">
        <v>92</v>
      </c>
    </row>
    <row r="27" spans="1:13" ht="30.75" customHeight="1" thickBot="1">
      <c r="A27" s="4" t="s">
        <v>77</v>
      </c>
      <c r="B27" s="18"/>
      <c r="C27" s="52"/>
      <c r="D27" s="80">
        <f>D34+D47+D60+D73+D86+D99+D101+D102</f>
        <v>3072504</v>
      </c>
      <c r="E27" s="33"/>
      <c r="F27" s="82">
        <f>'poż.i kred. do spłaty'!O26</f>
        <v>1130600</v>
      </c>
      <c r="G27" s="82">
        <f>G34+G47+G60+G73+G86+G99+G101+G102</f>
        <v>833200</v>
      </c>
      <c r="H27" s="82">
        <f aca="true" t="shared" si="4" ref="H27:M27">H34+H47+H60+H73+H86+H99+H101+H102</f>
        <v>1000600</v>
      </c>
      <c r="I27" s="82">
        <f t="shared" si="4"/>
        <v>734500</v>
      </c>
      <c r="J27" s="82">
        <f t="shared" si="4"/>
        <v>450000</v>
      </c>
      <c r="K27" s="82">
        <f t="shared" si="4"/>
        <v>500000</v>
      </c>
      <c r="L27" s="82">
        <f t="shared" si="4"/>
        <v>480304</v>
      </c>
      <c r="M27" s="82">
        <f t="shared" si="4"/>
        <v>3998604</v>
      </c>
    </row>
    <row r="28" spans="1:13" ht="22.5" customHeight="1">
      <c r="A28" s="170" t="s">
        <v>61</v>
      </c>
      <c r="B28" s="173" t="s">
        <v>36</v>
      </c>
      <c r="C28" s="209" t="s">
        <v>38</v>
      </c>
      <c r="D28" s="204"/>
      <c r="E28" s="46" t="s">
        <v>40</v>
      </c>
      <c r="F28" s="82">
        <f>'poż.i kred. do spłaty'!O27</f>
        <v>100000</v>
      </c>
      <c r="G28" s="13">
        <v>55000</v>
      </c>
      <c r="H28" s="13">
        <v>61000</v>
      </c>
      <c r="I28" s="13">
        <v>64000</v>
      </c>
      <c r="J28" s="54"/>
      <c r="K28" s="54"/>
      <c r="L28" s="23"/>
      <c r="M28" s="92">
        <f>'poż.i kred. do spłaty'!V27</f>
        <v>180000</v>
      </c>
    </row>
    <row r="29" spans="1:13" ht="21.75" customHeight="1">
      <c r="A29" s="171"/>
      <c r="B29" s="174"/>
      <c r="C29" s="210"/>
      <c r="D29" s="205"/>
      <c r="E29" s="46" t="s">
        <v>42</v>
      </c>
      <c r="F29" s="82">
        <f>'poż.i kred. do spłaty'!O28</f>
        <v>100000</v>
      </c>
      <c r="G29" s="13">
        <v>60000</v>
      </c>
      <c r="H29" s="13">
        <v>60000</v>
      </c>
      <c r="I29" s="13">
        <v>60000</v>
      </c>
      <c r="J29" s="13"/>
      <c r="K29" s="13"/>
      <c r="L29" s="16"/>
      <c r="M29" s="92">
        <f>'poż.i kred. do spłaty'!V28</f>
        <v>180000</v>
      </c>
    </row>
    <row r="30" spans="1:13" ht="21.75" customHeight="1">
      <c r="A30" s="171"/>
      <c r="B30" s="174"/>
      <c r="C30" s="211" t="s">
        <v>39</v>
      </c>
      <c r="D30" s="189"/>
      <c r="E30" s="46" t="s">
        <v>41</v>
      </c>
      <c r="F30" s="82">
        <f>'poż.i kred. do spłaty'!O29</f>
        <v>100000</v>
      </c>
      <c r="G30" s="16">
        <v>55000</v>
      </c>
      <c r="H30" s="16">
        <v>61000</v>
      </c>
      <c r="I30" s="16">
        <v>64000</v>
      </c>
      <c r="J30" s="16"/>
      <c r="K30" s="16"/>
      <c r="L30" s="16"/>
      <c r="M30" s="92">
        <f>'poż.i kred. do spłaty'!V29</f>
        <v>180000</v>
      </c>
    </row>
    <row r="31" spans="1:13" ht="25.5" customHeight="1">
      <c r="A31" s="171"/>
      <c r="B31" s="174"/>
      <c r="C31" s="212"/>
      <c r="D31" s="190"/>
      <c r="E31" s="46" t="s">
        <v>43</v>
      </c>
      <c r="F31" s="82">
        <f>'poż.i kred. do spłaty'!O30</f>
        <v>55000</v>
      </c>
      <c r="G31" s="16">
        <v>55000</v>
      </c>
      <c r="H31" s="16">
        <v>61000</v>
      </c>
      <c r="I31" s="16">
        <v>64000</v>
      </c>
      <c r="J31" s="16"/>
      <c r="K31" s="16"/>
      <c r="L31" s="16"/>
      <c r="M31" s="92">
        <f>'poż.i kred. do spłaty'!V30</f>
        <v>180000</v>
      </c>
    </row>
    <row r="32" spans="1:13" ht="21.75" customHeight="1">
      <c r="A32" s="171"/>
      <c r="B32" s="174"/>
      <c r="C32" s="212"/>
      <c r="D32" s="190"/>
      <c r="E32" s="46" t="s">
        <v>44</v>
      </c>
      <c r="F32" s="82">
        <f>'poż.i kred. do spłaty'!O31</f>
        <v>85000</v>
      </c>
      <c r="G32" s="16"/>
      <c r="H32" s="16"/>
      <c r="I32" s="16">
        <v>60000</v>
      </c>
      <c r="J32" s="16"/>
      <c r="K32" s="16"/>
      <c r="L32" s="16"/>
      <c r="M32" s="92">
        <f>'poż.i kred. do spłaty'!V31</f>
        <v>60000</v>
      </c>
    </row>
    <row r="33" spans="1:13" ht="20.25" customHeight="1">
      <c r="A33" s="172"/>
      <c r="B33" s="175"/>
      <c r="C33" s="213"/>
      <c r="D33" s="191"/>
      <c r="E33" s="46" t="s">
        <v>45</v>
      </c>
      <c r="F33" s="82">
        <f>'poż.i kred. do spłaty'!O32</f>
        <v>100000</v>
      </c>
      <c r="G33" s="55">
        <v>55000</v>
      </c>
      <c r="H33" s="16">
        <v>61000</v>
      </c>
      <c r="I33" s="16">
        <v>64000</v>
      </c>
      <c r="J33" s="16"/>
      <c r="K33" s="16"/>
      <c r="L33" s="16"/>
      <c r="M33" s="92">
        <f>'poż.i kred. do spłaty'!V32</f>
        <v>180000</v>
      </c>
    </row>
    <row r="34" spans="1:13" ht="22.5" customHeight="1">
      <c r="A34" s="200" t="s">
        <v>0</v>
      </c>
      <c r="B34" s="201"/>
      <c r="C34" s="41"/>
      <c r="D34" s="67">
        <v>280000</v>
      </c>
      <c r="E34" s="1"/>
      <c r="F34" s="82">
        <f>'poż.i kred. do spłaty'!O33</f>
        <v>540000</v>
      </c>
      <c r="G34" s="47">
        <f>SUM(G28:G33)</f>
        <v>280000</v>
      </c>
      <c r="H34" s="47">
        <f>SUM(H28:H33)</f>
        <v>304000</v>
      </c>
      <c r="I34" s="47">
        <f>SUM(I28:I33)</f>
        <v>376000</v>
      </c>
      <c r="J34" s="34"/>
      <c r="K34" s="34"/>
      <c r="L34" s="16"/>
      <c r="M34" s="92">
        <f>'poż.i kred. do spłaty'!V33</f>
        <v>960000</v>
      </c>
    </row>
    <row r="35" spans="1:13" ht="18" customHeight="1">
      <c r="A35" s="170" t="s">
        <v>63</v>
      </c>
      <c r="B35" s="173" t="s">
        <v>2</v>
      </c>
      <c r="C35" s="195" t="s">
        <v>65</v>
      </c>
      <c r="D35" s="192"/>
      <c r="E35" s="46" t="s">
        <v>48</v>
      </c>
      <c r="F35" s="82">
        <f>'poż.i kred. do spłaty'!O34</f>
        <v>9900</v>
      </c>
      <c r="G35" s="16">
        <v>6900</v>
      </c>
      <c r="H35" s="16">
        <v>6900</v>
      </c>
      <c r="I35" s="16"/>
      <c r="J35" s="24"/>
      <c r="K35" s="24"/>
      <c r="L35" s="24"/>
      <c r="M35" s="92">
        <f>'poż.i kred. do spłaty'!V34</f>
        <v>13800</v>
      </c>
    </row>
    <row r="36" spans="1:13" ht="15" customHeight="1">
      <c r="A36" s="171"/>
      <c r="B36" s="174"/>
      <c r="C36" s="196"/>
      <c r="D36" s="193"/>
      <c r="E36" s="46" t="s">
        <v>49</v>
      </c>
      <c r="F36" s="82">
        <f>'poż.i kred. do spłaty'!O35</f>
        <v>9900</v>
      </c>
      <c r="G36" s="16">
        <v>6900</v>
      </c>
      <c r="H36" s="16">
        <v>6900</v>
      </c>
      <c r="I36" s="16"/>
      <c r="J36" s="24"/>
      <c r="K36" s="24"/>
      <c r="L36" s="24"/>
      <c r="M36" s="92">
        <f>'poż.i kred. do spłaty'!V35</f>
        <v>13800</v>
      </c>
    </row>
    <row r="37" spans="1:13" ht="15" customHeight="1">
      <c r="A37" s="171"/>
      <c r="B37" s="174"/>
      <c r="C37" s="196"/>
      <c r="D37" s="193"/>
      <c r="E37" s="46" t="s">
        <v>40</v>
      </c>
      <c r="F37" s="82">
        <f>'poż.i kred. do spłaty'!O36</f>
        <v>9900</v>
      </c>
      <c r="G37" s="16">
        <v>6900</v>
      </c>
      <c r="H37" s="16">
        <v>6900</v>
      </c>
      <c r="I37" s="16"/>
      <c r="J37" s="24"/>
      <c r="K37" s="24"/>
      <c r="L37" s="24"/>
      <c r="M37" s="92">
        <f>'poż.i kred. do spłaty'!V36</f>
        <v>13800</v>
      </c>
    </row>
    <row r="38" spans="1:13" ht="15" customHeight="1">
      <c r="A38" s="171"/>
      <c r="B38" s="174"/>
      <c r="C38" s="196"/>
      <c r="D38" s="193"/>
      <c r="E38" s="46" t="s">
        <v>50</v>
      </c>
      <c r="F38" s="82">
        <f>'poż.i kred. do spłaty'!O37</f>
        <v>9900</v>
      </c>
      <c r="G38" s="16">
        <v>6900</v>
      </c>
      <c r="H38" s="16">
        <v>6900</v>
      </c>
      <c r="I38" s="16"/>
      <c r="J38" s="24"/>
      <c r="K38" s="24"/>
      <c r="L38" s="24"/>
      <c r="M38" s="92">
        <f>'poż.i kred. do spłaty'!V37</f>
        <v>13800</v>
      </c>
    </row>
    <row r="39" spans="1:13" ht="15" customHeight="1">
      <c r="A39" s="171"/>
      <c r="B39" s="174"/>
      <c r="C39" s="196"/>
      <c r="D39" s="193"/>
      <c r="E39" s="46" t="s">
        <v>42</v>
      </c>
      <c r="F39" s="82">
        <f>'poż.i kred. do spłaty'!O38</f>
        <v>9900</v>
      </c>
      <c r="G39" s="16">
        <v>6900</v>
      </c>
      <c r="H39" s="16">
        <v>6900</v>
      </c>
      <c r="I39" s="16"/>
      <c r="J39" s="24"/>
      <c r="K39" s="24"/>
      <c r="L39" s="24"/>
      <c r="M39" s="92">
        <f>'poż.i kred. do spłaty'!V38</f>
        <v>13800</v>
      </c>
    </row>
    <row r="40" spans="1:13" ht="15" customHeight="1">
      <c r="A40" s="171"/>
      <c r="B40" s="174"/>
      <c r="C40" s="196"/>
      <c r="D40" s="193"/>
      <c r="E40" s="46" t="s">
        <v>41</v>
      </c>
      <c r="F40" s="82">
        <f>'poż.i kred. do spłaty'!O39</f>
        <v>9900</v>
      </c>
      <c r="G40" s="16">
        <v>6900</v>
      </c>
      <c r="H40" s="16">
        <v>6900</v>
      </c>
      <c r="I40" s="16"/>
      <c r="J40" s="24"/>
      <c r="K40" s="24"/>
      <c r="L40" s="24"/>
      <c r="M40" s="92">
        <f>'poż.i kred. do spłaty'!V39</f>
        <v>13800</v>
      </c>
    </row>
    <row r="41" spans="1:13" ht="15" customHeight="1">
      <c r="A41" s="171"/>
      <c r="B41" s="174"/>
      <c r="C41" s="196"/>
      <c r="D41" s="193"/>
      <c r="E41" s="46" t="s">
        <v>51</v>
      </c>
      <c r="F41" s="82">
        <f>'poż.i kred. do spłaty'!O40</f>
        <v>9900</v>
      </c>
      <c r="G41" s="16">
        <v>6900</v>
      </c>
      <c r="H41" s="16">
        <v>6900</v>
      </c>
      <c r="I41" s="16"/>
      <c r="J41" s="24"/>
      <c r="K41" s="24"/>
      <c r="L41" s="24"/>
      <c r="M41" s="92">
        <f>'poż.i kred. do spłaty'!V40</f>
        <v>13800</v>
      </c>
    </row>
    <row r="42" spans="1:13" ht="15" customHeight="1">
      <c r="A42" s="171"/>
      <c r="B42" s="174"/>
      <c r="C42" s="196"/>
      <c r="D42" s="193"/>
      <c r="E42" s="46" t="s">
        <v>52</v>
      </c>
      <c r="F42" s="82">
        <f>'poż.i kred. do spłaty'!O41</f>
        <v>9900</v>
      </c>
      <c r="G42" s="16">
        <v>6900</v>
      </c>
      <c r="H42" s="16">
        <v>6900</v>
      </c>
      <c r="I42" s="16"/>
      <c r="J42" s="24"/>
      <c r="K42" s="24"/>
      <c r="L42" s="24"/>
      <c r="M42" s="92">
        <f>'poż.i kred. do spłaty'!V41</f>
        <v>13800</v>
      </c>
    </row>
    <row r="43" spans="1:13" ht="15" customHeight="1">
      <c r="A43" s="171"/>
      <c r="B43" s="174"/>
      <c r="C43" s="196"/>
      <c r="D43" s="193"/>
      <c r="E43" s="46" t="s">
        <v>43</v>
      </c>
      <c r="F43" s="82">
        <f>'poż.i kred. do spłaty'!O42</f>
        <v>9900</v>
      </c>
      <c r="G43" s="16">
        <v>6900</v>
      </c>
      <c r="H43" s="16">
        <v>6900</v>
      </c>
      <c r="I43" s="16"/>
      <c r="J43" s="24"/>
      <c r="K43" s="24"/>
      <c r="L43" s="24"/>
      <c r="M43" s="92">
        <f>'poż.i kred. do spłaty'!V42</f>
        <v>13800</v>
      </c>
    </row>
    <row r="44" spans="1:13" ht="15" customHeight="1">
      <c r="A44" s="171"/>
      <c r="B44" s="174"/>
      <c r="C44" s="196"/>
      <c r="D44" s="193"/>
      <c r="E44" s="46" t="s">
        <v>53</v>
      </c>
      <c r="F44" s="82">
        <f>'poż.i kred. do spłaty'!O43</f>
        <v>9900</v>
      </c>
      <c r="G44" s="16">
        <v>6900</v>
      </c>
      <c r="H44" s="16">
        <v>6900</v>
      </c>
      <c r="I44" s="16"/>
      <c r="J44" s="24"/>
      <c r="K44" s="24"/>
      <c r="L44" s="24"/>
      <c r="M44" s="92">
        <f>'poż.i kred. do spłaty'!V43</f>
        <v>13800</v>
      </c>
    </row>
    <row r="45" spans="1:13" ht="15" customHeight="1">
      <c r="A45" s="171"/>
      <c r="B45" s="174"/>
      <c r="C45" s="196"/>
      <c r="D45" s="193"/>
      <c r="E45" s="46" t="s">
        <v>44</v>
      </c>
      <c r="F45" s="82">
        <f>'poż.i kred. do spłaty'!O44</f>
        <v>9900</v>
      </c>
      <c r="G45" s="16">
        <v>6900</v>
      </c>
      <c r="H45" s="16">
        <v>6900</v>
      </c>
      <c r="I45" s="16"/>
      <c r="J45" s="24"/>
      <c r="K45" s="24"/>
      <c r="L45" s="24"/>
      <c r="M45" s="92">
        <f>'poż.i kred. do spłaty'!V44</f>
        <v>13800</v>
      </c>
    </row>
    <row r="46" spans="1:13" ht="15" customHeight="1">
      <c r="A46" s="172"/>
      <c r="B46" s="175"/>
      <c r="C46" s="197"/>
      <c r="D46" s="194"/>
      <c r="E46" s="46" t="s">
        <v>54</v>
      </c>
      <c r="F46" s="82">
        <f>'poż.i kred. do spłaty'!O45</f>
        <v>9900</v>
      </c>
      <c r="G46" s="16">
        <v>6900</v>
      </c>
      <c r="H46" s="16">
        <v>5400</v>
      </c>
      <c r="I46" s="16"/>
      <c r="J46" s="24"/>
      <c r="K46" s="24"/>
      <c r="L46" s="24"/>
      <c r="M46" s="92">
        <f>'poż.i kred. do spłaty'!V45</f>
        <v>12300</v>
      </c>
    </row>
    <row r="47" spans="1:13" ht="21" customHeight="1">
      <c r="A47" s="198" t="s">
        <v>0</v>
      </c>
      <c r="B47" s="199"/>
      <c r="C47" s="40"/>
      <c r="D47" s="69">
        <v>82800</v>
      </c>
      <c r="E47" s="1"/>
      <c r="F47" s="82">
        <f>'poż.i kred. do spłaty'!O46</f>
        <v>118800</v>
      </c>
      <c r="G47" s="34">
        <f>SUM(G35:G46)</f>
        <v>82800</v>
      </c>
      <c r="H47" s="34">
        <f>SUM(H35:H46)</f>
        <v>81300</v>
      </c>
      <c r="I47" s="16"/>
      <c r="J47" s="24"/>
      <c r="K47" s="24"/>
      <c r="L47" s="24"/>
      <c r="M47" s="92">
        <f>'poż.i kred. do spłaty'!V46</f>
        <v>164100</v>
      </c>
    </row>
    <row r="48" spans="1:13" ht="14.25" customHeight="1">
      <c r="A48" s="170" t="s">
        <v>62</v>
      </c>
      <c r="B48" s="173" t="s">
        <v>3</v>
      </c>
      <c r="C48" s="195" t="s">
        <v>64</v>
      </c>
      <c r="D48" s="192"/>
      <c r="E48" s="46" t="s">
        <v>48</v>
      </c>
      <c r="F48" s="82">
        <f>'poż.i kred. do spłaty'!O47</f>
        <v>10300</v>
      </c>
      <c r="G48" s="16">
        <v>7300</v>
      </c>
      <c r="H48" s="16">
        <v>7300</v>
      </c>
      <c r="I48" s="16">
        <v>8500</v>
      </c>
      <c r="J48" s="16"/>
      <c r="K48" s="16"/>
      <c r="L48" s="16"/>
      <c r="M48" s="92">
        <f>'poż.i kred. do spłaty'!V47</f>
        <v>23100</v>
      </c>
    </row>
    <row r="49" spans="1:13" ht="14.25" customHeight="1">
      <c r="A49" s="171"/>
      <c r="B49" s="174"/>
      <c r="C49" s="196"/>
      <c r="D49" s="193"/>
      <c r="E49" s="46" t="s">
        <v>49</v>
      </c>
      <c r="F49" s="82">
        <f>'poż.i kred. do spłaty'!O48</f>
        <v>10300</v>
      </c>
      <c r="G49" s="16">
        <v>7300</v>
      </c>
      <c r="H49" s="16">
        <v>7300</v>
      </c>
      <c r="I49" s="16"/>
      <c r="J49" s="16"/>
      <c r="K49" s="16"/>
      <c r="L49" s="16"/>
      <c r="M49" s="92">
        <f>'poż.i kred. do spłaty'!V48</f>
        <v>14600</v>
      </c>
    </row>
    <row r="50" spans="1:13" ht="14.25" customHeight="1">
      <c r="A50" s="171"/>
      <c r="B50" s="174"/>
      <c r="C50" s="196"/>
      <c r="D50" s="193"/>
      <c r="E50" s="46" t="s">
        <v>40</v>
      </c>
      <c r="F50" s="82">
        <f>'poż.i kred. do spłaty'!O49</f>
        <v>10300</v>
      </c>
      <c r="G50" s="16">
        <v>7300</v>
      </c>
      <c r="H50" s="16">
        <v>7300</v>
      </c>
      <c r="I50" s="16"/>
      <c r="J50" s="16"/>
      <c r="K50" s="16"/>
      <c r="L50" s="16"/>
      <c r="M50" s="92">
        <f>'poż.i kred. do spłaty'!V49</f>
        <v>14600</v>
      </c>
    </row>
    <row r="51" spans="1:13" ht="14.25" customHeight="1">
      <c r="A51" s="171"/>
      <c r="B51" s="174"/>
      <c r="C51" s="196"/>
      <c r="D51" s="193"/>
      <c r="E51" s="46" t="s">
        <v>50</v>
      </c>
      <c r="F51" s="82">
        <f>'poż.i kred. do spłaty'!O50</f>
        <v>10300</v>
      </c>
      <c r="G51" s="16">
        <v>7300</v>
      </c>
      <c r="H51" s="16">
        <v>7300</v>
      </c>
      <c r="I51" s="16"/>
      <c r="J51" s="16"/>
      <c r="K51" s="16"/>
      <c r="L51" s="16"/>
      <c r="M51" s="92">
        <f>'poż.i kred. do spłaty'!V50</f>
        <v>14600</v>
      </c>
    </row>
    <row r="52" spans="1:13" ht="14.25" customHeight="1">
      <c r="A52" s="171"/>
      <c r="B52" s="174"/>
      <c r="C52" s="196"/>
      <c r="D52" s="193"/>
      <c r="E52" s="46" t="s">
        <v>42</v>
      </c>
      <c r="F52" s="82">
        <f>'poż.i kred. do spłaty'!O51</f>
        <v>10300</v>
      </c>
      <c r="G52" s="16">
        <v>7300</v>
      </c>
      <c r="H52" s="16">
        <v>7300</v>
      </c>
      <c r="I52" s="16"/>
      <c r="J52" s="16"/>
      <c r="K52" s="16"/>
      <c r="L52" s="16"/>
      <c r="M52" s="92">
        <f>'poż.i kred. do spłaty'!V51</f>
        <v>14600</v>
      </c>
    </row>
    <row r="53" spans="1:13" ht="14.25" customHeight="1">
      <c r="A53" s="171"/>
      <c r="B53" s="174"/>
      <c r="C53" s="196"/>
      <c r="D53" s="193"/>
      <c r="E53" s="46" t="s">
        <v>41</v>
      </c>
      <c r="F53" s="82">
        <f>'poż.i kred. do spłaty'!O52</f>
        <v>10300</v>
      </c>
      <c r="G53" s="16">
        <v>7300</v>
      </c>
      <c r="H53" s="16">
        <v>7300</v>
      </c>
      <c r="I53" s="16"/>
      <c r="J53" s="16"/>
      <c r="K53" s="16"/>
      <c r="L53" s="16"/>
      <c r="M53" s="92">
        <f>'poż.i kred. do spłaty'!V52</f>
        <v>14600</v>
      </c>
    </row>
    <row r="54" spans="1:13" ht="14.25" customHeight="1">
      <c r="A54" s="171"/>
      <c r="B54" s="174"/>
      <c r="C54" s="196"/>
      <c r="D54" s="193"/>
      <c r="E54" s="46" t="s">
        <v>51</v>
      </c>
      <c r="F54" s="82">
        <f>'poż.i kred. do spłaty'!O53</f>
        <v>10300</v>
      </c>
      <c r="G54" s="16">
        <v>7300</v>
      </c>
      <c r="H54" s="16">
        <v>7300</v>
      </c>
      <c r="I54" s="16"/>
      <c r="J54" s="16"/>
      <c r="K54" s="16"/>
      <c r="L54" s="16"/>
      <c r="M54" s="92">
        <f>'poż.i kred. do spłaty'!V53</f>
        <v>14600</v>
      </c>
    </row>
    <row r="55" spans="1:13" ht="14.25" customHeight="1">
      <c r="A55" s="171"/>
      <c r="B55" s="174"/>
      <c r="C55" s="196"/>
      <c r="D55" s="193"/>
      <c r="E55" s="46" t="s">
        <v>52</v>
      </c>
      <c r="F55" s="82">
        <f>'poż.i kred. do spłaty'!O54</f>
        <v>10300</v>
      </c>
      <c r="G55" s="16">
        <v>7300</v>
      </c>
      <c r="H55" s="16">
        <v>7300</v>
      </c>
      <c r="I55" s="16"/>
      <c r="J55" s="16"/>
      <c r="K55" s="16"/>
      <c r="L55" s="16"/>
      <c r="M55" s="92">
        <f>'poż.i kred. do spłaty'!V54</f>
        <v>14600</v>
      </c>
    </row>
    <row r="56" spans="1:13" ht="14.25" customHeight="1">
      <c r="A56" s="171"/>
      <c r="B56" s="174"/>
      <c r="C56" s="196"/>
      <c r="D56" s="193"/>
      <c r="E56" s="46" t="s">
        <v>43</v>
      </c>
      <c r="F56" s="82">
        <f>'poż.i kred. do spłaty'!O55</f>
        <v>10300</v>
      </c>
      <c r="G56" s="16">
        <v>7300</v>
      </c>
      <c r="H56" s="16">
        <v>7300</v>
      </c>
      <c r="I56" s="16"/>
      <c r="J56" s="16"/>
      <c r="K56" s="16"/>
      <c r="L56" s="16"/>
      <c r="M56" s="92">
        <f>'poż.i kred. do spłaty'!V55</f>
        <v>14600</v>
      </c>
    </row>
    <row r="57" spans="1:13" ht="14.25" customHeight="1">
      <c r="A57" s="171"/>
      <c r="B57" s="174"/>
      <c r="C57" s="196"/>
      <c r="D57" s="193"/>
      <c r="E57" s="46" t="s">
        <v>53</v>
      </c>
      <c r="F57" s="82">
        <f>'poż.i kred. do spłaty'!O56</f>
        <v>10300</v>
      </c>
      <c r="G57" s="16">
        <v>7300</v>
      </c>
      <c r="H57" s="16">
        <v>7300</v>
      </c>
      <c r="I57" s="16"/>
      <c r="J57" s="16"/>
      <c r="K57" s="16"/>
      <c r="L57" s="16"/>
      <c r="M57" s="92">
        <f>'poż.i kred. do spłaty'!V56</f>
        <v>14600</v>
      </c>
    </row>
    <row r="58" spans="1:13" ht="14.25" customHeight="1">
      <c r="A58" s="171"/>
      <c r="B58" s="174"/>
      <c r="C58" s="196"/>
      <c r="D58" s="193"/>
      <c r="E58" s="46" t="s">
        <v>44</v>
      </c>
      <c r="F58" s="82">
        <f>'poż.i kred. do spłaty'!O57</f>
        <v>10300</v>
      </c>
      <c r="G58" s="16">
        <v>7300</v>
      </c>
      <c r="H58" s="16">
        <v>7300</v>
      </c>
      <c r="I58" s="16"/>
      <c r="J58" s="16"/>
      <c r="K58" s="16"/>
      <c r="L58" s="16"/>
      <c r="M58" s="92">
        <f>'poż.i kred. do spłaty'!V57</f>
        <v>14600</v>
      </c>
    </row>
    <row r="59" spans="1:13" ht="14.25" customHeight="1">
      <c r="A59" s="172"/>
      <c r="B59" s="175"/>
      <c r="C59" s="197"/>
      <c r="D59" s="194"/>
      <c r="E59" s="46" t="s">
        <v>54</v>
      </c>
      <c r="F59" s="82">
        <f>'poż.i kred. do spłaty'!O58</f>
        <v>10300</v>
      </c>
      <c r="G59" s="16">
        <v>7300</v>
      </c>
      <c r="H59" s="16"/>
      <c r="I59" s="16"/>
      <c r="J59" s="16"/>
      <c r="K59" s="16"/>
      <c r="L59" s="16"/>
      <c r="M59" s="92">
        <f>'poż.i kred. do spłaty'!V58</f>
        <v>7300</v>
      </c>
    </row>
    <row r="60" spans="1:13" ht="22.5" customHeight="1">
      <c r="A60" s="167" t="s">
        <v>0</v>
      </c>
      <c r="B60" s="168"/>
      <c r="C60" s="41"/>
      <c r="D60" s="67">
        <v>87600</v>
      </c>
      <c r="E60" s="1"/>
      <c r="F60" s="82">
        <f>'poż.i kred. do spłaty'!O59</f>
        <v>123600</v>
      </c>
      <c r="G60" s="34">
        <f>SUM(G48:G59)</f>
        <v>87600</v>
      </c>
      <c r="H60" s="34">
        <f>SUM(H48:H59)</f>
        <v>80300</v>
      </c>
      <c r="I60" s="34">
        <f>SUM(I48:I59)</f>
        <v>8500</v>
      </c>
      <c r="J60" s="16"/>
      <c r="K60" s="16"/>
      <c r="L60" s="16"/>
      <c r="M60" s="92">
        <f>'poż.i kred. do spłaty'!V59</f>
        <v>176400</v>
      </c>
    </row>
    <row r="61" spans="1:13" ht="15" customHeight="1">
      <c r="A61" s="183" t="s">
        <v>67</v>
      </c>
      <c r="B61" s="183" t="s">
        <v>73</v>
      </c>
      <c r="C61" s="186" t="s">
        <v>68</v>
      </c>
      <c r="D61" s="189"/>
      <c r="E61" s="46" t="s">
        <v>48</v>
      </c>
      <c r="F61" s="82">
        <f>'poż.i kred. do spłaty'!O60</f>
        <v>20400</v>
      </c>
      <c r="G61" s="13">
        <v>9900</v>
      </c>
      <c r="H61" s="34"/>
      <c r="I61" s="34"/>
      <c r="J61" s="16"/>
      <c r="K61" s="16"/>
      <c r="L61" s="16"/>
      <c r="M61" s="92">
        <f>'poż.i kred. do spłaty'!V60</f>
        <v>9900</v>
      </c>
    </row>
    <row r="62" spans="1:13" ht="15" customHeight="1">
      <c r="A62" s="184"/>
      <c r="B62" s="184"/>
      <c r="C62" s="187"/>
      <c r="D62" s="190"/>
      <c r="E62" s="46" t="s">
        <v>71</v>
      </c>
      <c r="F62" s="82">
        <f>'poż.i kred. do spłaty'!O61</f>
        <v>19800</v>
      </c>
      <c r="G62" s="13">
        <v>9900</v>
      </c>
      <c r="H62" s="34"/>
      <c r="I62" s="34"/>
      <c r="J62" s="16"/>
      <c r="K62" s="16"/>
      <c r="L62" s="16"/>
      <c r="M62" s="92">
        <f>'poż.i kred. do spłaty'!V61</f>
        <v>9900</v>
      </c>
    </row>
    <row r="63" spans="1:13" ht="15" customHeight="1">
      <c r="A63" s="184"/>
      <c r="B63" s="184"/>
      <c r="C63" s="187"/>
      <c r="D63" s="190"/>
      <c r="E63" s="46" t="s">
        <v>40</v>
      </c>
      <c r="F63" s="82">
        <f>'poż.i kred. do spłaty'!O62</f>
        <v>19800</v>
      </c>
      <c r="G63" s="13">
        <v>9900</v>
      </c>
      <c r="H63" s="34"/>
      <c r="I63" s="34"/>
      <c r="J63" s="16"/>
      <c r="K63" s="16"/>
      <c r="L63" s="16"/>
      <c r="M63" s="92">
        <f>'poż.i kred. do spłaty'!V62</f>
        <v>9900</v>
      </c>
    </row>
    <row r="64" spans="1:13" ht="15" customHeight="1">
      <c r="A64" s="184"/>
      <c r="B64" s="184"/>
      <c r="C64" s="188"/>
      <c r="D64" s="191"/>
      <c r="E64" s="46" t="s">
        <v>50</v>
      </c>
      <c r="F64" s="82">
        <f>'poż.i kred. do spłaty'!O63</f>
        <v>19800</v>
      </c>
      <c r="G64" s="13">
        <v>9900</v>
      </c>
      <c r="H64" s="34"/>
      <c r="I64" s="34"/>
      <c r="J64" s="16"/>
      <c r="K64" s="16"/>
      <c r="L64" s="16"/>
      <c r="M64" s="92">
        <f>'poż.i kred. do spłaty'!V63</f>
        <v>9900</v>
      </c>
    </row>
    <row r="65" spans="1:13" ht="15" customHeight="1">
      <c r="A65" s="184"/>
      <c r="B65" s="184"/>
      <c r="C65" s="186" t="s">
        <v>69</v>
      </c>
      <c r="D65" s="189"/>
      <c r="E65" s="46" t="s">
        <v>42</v>
      </c>
      <c r="F65" s="82">
        <f>'poż.i kred. do spłaty'!O64</f>
        <v>19800</v>
      </c>
      <c r="G65" s="13">
        <v>9900</v>
      </c>
      <c r="H65" s="34"/>
      <c r="I65" s="34"/>
      <c r="J65" s="16"/>
      <c r="K65" s="16"/>
      <c r="L65" s="16"/>
      <c r="M65" s="92">
        <f>'poż.i kred. do spłaty'!V64</f>
        <v>9900</v>
      </c>
    </row>
    <row r="66" spans="1:13" ht="15" customHeight="1">
      <c r="A66" s="184"/>
      <c r="B66" s="184"/>
      <c r="C66" s="187"/>
      <c r="D66" s="190"/>
      <c r="E66" s="46" t="s">
        <v>41</v>
      </c>
      <c r="F66" s="82">
        <f>'poż.i kred. do spłaty'!O65</f>
        <v>29800</v>
      </c>
      <c r="G66" s="13">
        <v>9900</v>
      </c>
      <c r="H66" s="34"/>
      <c r="I66" s="34"/>
      <c r="J66" s="16"/>
      <c r="K66" s="16"/>
      <c r="L66" s="16"/>
      <c r="M66" s="92">
        <f>'poż.i kred. do spłaty'!V65</f>
        <v>9900</v>
      </c>
    </row>
    <row r="67" spans="1:13" ht="15" customHeight="1">
      <c r="A67" s="184"/>
      <c r="B67" s="184"/>
      <c r="C67" s="187"/>
      <c r="D67" s="190"/>
      <c r="E67" s="46" t="s">
        <v>51</v>
      </c>
      <c r="F67" s="82">
        <f>'poż.i kred. do spłaty'!O66</f>
        <v>19800</v>
      </c>
      <c r="G67" s="13">
        <v>9900</v>
      </c>
      <c r="H67" s="34"/>
      <c r="I67" s="34"/>
      <c r="J67" s="16"/>
      <c r="K67" s="16"/>
      <c r="L67" s="16"/>
      <c r="M67" s="92">
        <f>'poż.i kred. do spłaty'!V66</f>
        <v>9900</v>
      </c>
    </row>
    <row r="68" spans="1:13" ht="15" customHeight="1">
      <c r="A68" s="184"/>
      <c r="B68" s="184"/>
      <c r="C68" s="188"/>
      <c r="D68" s="191"/>
      <c r="E68" s="46" t="s">
        <v>52</v>
      </c>
      <c r="F68" s="82">
        <f>'poż.i kred. do spłaty'!O67</f>
        <v>29800</v>
      </c>
      <c r="G68" s="13">
        <v>9900</v>
      </c>
      <c r="H68" s="34"/>
      <c r="I68" s="34"/>
      <c r="J68" s="16"/>
      <c r="K68" s="16"/>
      <c r="L68" s="16"/>
      <c r="M68" s="92">
        <f>'poż.i kred. do spłaty'!V67</f>
        <v>9900</v>
      </c>
    </row>
    <row r="69" spans="1:13" ht="15" customHeight="1">
      <c r="A69" s="184"/>
      <c r="B69" s="184"/>
      <c r="C69" s="186" t="s">
        <v>70</v>
      </c>
      <c r="D69" s="189"/>
      <c r="E69" s="46" t="s">
        <v>43</v>
      </c>
      <c r="F69" s="82">
        <f>'poż.i kred. do spłaty'!O68</f>
        <v>19800</v>
      </c>
      <c r="G69" s="13">
        <v>9900</v>
      </c>
      <c r="H69" s="34"/>
      <c r="I69" s="34"/>
      <c r="J69" s="16"/>
      <c r="K69" s="16"/>
      <c r="L69" s="16"/>
      <c r="M69" s="92">
        <f>'poż.i kred. do spłaty'!V68</f>
        <v>9900</v>
      </c>
    </row>
    <row r="70" spans="1:13" ht="15" customHeight="1">
      <c r="A70" s="184"/>
      <c r="B70" s="184"/>
      <c r="C70" s="187"/>
      <c r="D70" s="190"/>
      <c r="E70" s="46" t="s">
        <v>53</v>
      </c>
      <c r="F70" s="82">
        <f>'poż.i kred. do spłaty'!O69</f>
        <v>29800</v>
      </c>
      <c r="G70" s="13">
        <v>9900</v>
      </c>
      <c r="H70" s="34"/>
      <c r="I70" s="34"/>
      <c r="J70" s="16"/>
      <c r="K70" s="16"/>
      <c r="L70" s="16"/>
      <c r="M70" s="92">
        <f>'poż.i kred. do spłaty'!V69</f>
        <v>9900</v>
      </c>
    </row>
    <row r="71" spans="1:13" ht="15" customHeight="1">
      <c r="A71" s="184"/>
      <c r="B71" s="184"/>
      <c r="C71" s="187"/>
      <c r="D71" s="190"/>
      <c r="E71" s="46" t="s">
        <v>44</v>
      </c>
      <c r="F71" s="82">
        <f>'poż.i kred. do spłaty'!O70</f>
        <v>19800</v>
      </c>
      <c r="G71" s="13">
        <v>9900</v>
      </c>
      <c r="H71" s="34"/>
      <c r="I71" s="34"/>
      <c r="J71" s="16"/>
      <c r="K71" s="16"/>
      <c r="L71" s="16"/>
      <c r="M71" s="92">
        <f>'poż.i kred. do spłaty'!V70</f>
        <v>9900</v>
      </c>
    </row>
    <row r="72" spans="1:13" ht="15" customHeight="1">
      <c r="A72" s="185"/>
      <c r="B72" s="185"/>
      <c r="C72" s="188"/>
      <c r="D72" s="191"/>
      <c r="E72" s="46" t="s">
        <v>54</v>
      </c>
      <c r="F72" s="82">
        <f>'poż.i kred. do spłaty'!O71</f>
        <v>19800</v>
      </c>
      <c r="G72" s="13">
        <v>9900</v>
      </c>
      <c r="H72" s="34"/>
      <c r="I72" s="34"/>
      <c r="J72" s="16"/>
      <c r="K72" s="16"/>
      <c r="L72" s="16"/>
      <c r="M72" s="92">
        <f>'poż.i kred. do spłaty'!V71</f>
        <v>9900</v>
      </c>
    </row>
    <row r="73" spans="1:13" ht="16.5" customHeight="1">
      <c r="A73" s="167" t="s">
        <v>0</v>
      </c>
      <c r="B73" s="168"/>
      <c r="C73" s="41"/>
      <c r="D73" s="121">
        <v>118800</v>
      </c>
      <c r="E73" s="1"/>
      <c r="F73" s="82">
        <f>'poż.i kred. do spłaty'!O72</f>
        <v>268200</v>
      </c>
      <c r="G73" s="34">
        <f>SUM(G61:G72)</f>
        <v>118800</v>
      </c>
      <c r="H73" s="34"/>
      <c r="I73" s="34"/>
      <c r="J73" s="16"/>
      <c r="K73" s="16"/>
      <c r="L73" s="16"/>
      <c r="M73" s="92">
        <f>'poż.i kred. do spłaty'!V72</f>
        <v>118800</v>
      </c>
    </row>
    <row r="74" spans="1:13" ht="21" customHeight="1">
      <c r="A74" s="170" t="s">
        <v>84</v>
      </c>
      <c r="B74" s="173" t="s">
        <v>74</v>
      </c>
      <c r="C74" s="176" t="s">
        <v>82</v>
      </c>
      <c r="D74" s="179"/>
      <c r="E74" s="46" t="s">
        <v>48</v>
      </c>
      <c r="F74" s="82">
        <f>'poż.i kred. do spłaty'!O73</f>
        <v>6000</v>
      </c>
      <c r="G74" s="16">
        <v>6000</v>
      </c>
      <c r="H74" s="16">
        <v>6000</v>
      </c>
      <c r="I74" s="16"/>
      <c r="J74" s="16"/>
      <c r="K74" s="16"/>
      <c r="L74" s="16"/>
      <c r="M74" s="92">
        <f>'poż.i kred. do spłaty'!V73</f>
        <v>12000</v>
      </c>
    </row>
    <row r="75" spans="1:13" ht="15">
      <c r="A75" s="171"/>
      <c r="B75" s="174"/>
      <c r="C75" s="177"/>
      <c r="D75" s="180"/>
      <c r="E75" s="46" t="s">
        <v>49</v>
      </c>
      <c r="F75" s="82">
        <f>'poż.i kred. do spłaty'!O74</f>
        <v>6000</v>
      </c>
      <c r="G75" s="16">
        <v>6000</v>
      </c>
      <c r="H75" s="16">
        <v>6000</v>
      </c>
      <c r="I75" s="16"/>
      <c r="J75" s="16"/>
      <c r="K75" s="16"/>
      <c r="L75" s="16"/>
      <c r="M75" s="92">
        <f>'poż.i kred. do spłaty'!V74</f>
        <v>12000</v>
      </c>
    </row>
    <row r="76" spans="1:13" ht="15">
      <c r="A76" s="171"/>
      <c r="B76" s="174"/>
      <c r="C76" s="177"/>
      <c r="D76" s="180"/>
      <c r="E76" s="46" t="s">
        <v>40</v>
      </c>
      <c r="F76" s="82">
        <f>'poż.i kred. do spłaty'!O75</f>
        <v>6000</v>
      </c>
      <c r="G76" s="16">
        <v>6000</v>
      </c>
      <c r="H76" s="16">
        <v>6000</v>
      </c>
      <c r="I76" s="16"/>
      <c r="J76" s="16"/>
      <c r="K76" s="16"/>
      <c r="L76" s="16"/>
      <c r="M76" s="92">
        <f>'poż.i kred. do spłaty'!V75</f>
        <v>12000</v>
      </c>
    </row>
    <row r="77" spans="1:13" ht="15">
      <c r="A77" s="171"/>
      <c r="B77" s="174"/>
      <c r="C77" s="177"/>
      <c r="D77" s="180"/>
      <c r="E77" s="46" t="s">
        <v>50</v>
      </c>
      <c r="F77" s="82">
        <f>'poż.i kred. do spłaty'!O76</f>
        <v>6000</v>
      </c>
      <c r="G77" s="16">
        <v>6000</v>
      </c>
      <c r="H77" s="16">
        <v>6000</v>
      </c>
      <c r="I77" s="16"/>
      <c r="J77" s="16"/>
      <c r="K77" s="16"/>
      <c r="L77" s="16"/>
      <c r="M77" s="92">
        <f>'poż.i kred. do spłaty'!V76</f>
        <v>12000</v>
      </c>
    </row>
    <row r="78" spans="1:13" ht="15">
      <c r="A78" s="171"/>
      <c r="B78" s="174"/>
      <c r="C78" s="177"/>
      <c r="D78" s="180"/>
      <c r="E78" s="46" t="s">
        <v>42</v>
      </c>
      <c r="F78" s="82">
        <f>'poż.i kred. do spłaty'!O77</f>
        <v>6000</v>
      </c>
      <c r="G78" s="16">
        <v>6000</v>
      </c>
      <c r="H78" s="16">
        <v>6000</v>
      </c>
      <c r="I78" s="16"/>
      <c r="J78" s="16"/>
      <c r="K78" s="16"/>
      <c r="L78" s="16"/>
      <c r="M78" s="92">
        <f>'poż.i kred. do spłaty'!V77</f>
        <v>12000</v>
      </c>
    </row>
    <row r="79" spans="1:13" ht="15">
      <c r="A79" s="171"/>
      <c r="B79" s="174"/>
      <c r="C79" s="177"/>
      <c r="D79" s="180"/>
      <c r="E79" s="46" t="s">
        <v>41</v>
      </c>
      <c r="F79" s="82">
        <f>'poż.i kred. do spłaty'!O78</f>
        <v>6000</v>
      </c>
      <c r="G79" s="16">
        <v>6000</v>
      </c>
      <c r="H79" s="16">
        <v>6000</v>
      </c>
      <c r="I79" s="16"/>
      <c r="J79" s="16"/>
      <c r="K79" s="16"/>
      <c r="L79" s="16"/>
      <c r="M79" s="92">
        <f>'poż.i kred. do spłaty'!V78</f>
        <v>12000</v>
      </c>
    </row>
    <row r="80" spans="1:13" ht="15">
      <c r="A80" s="171"/>
      <c r="B80" s="174"/>
      <c r="C80" s="177"/>
      <c r="D80" s="180"/>
      <c r="E80" s="46" t="s">
        <v>51</v>
      </c>
      <c r="F80" s="82">
        <f>'poż.i kred. do spłaty'!O79</f>
        <v>6000</v>
      </c>
      <c r="G80" s="16">
        <v>6000</v>
      </c>
      <c r="H80" s="16">
        <v>6000</v>
      </c>
      <c r="I80" s="16"/>
      <c r="J80" s="16"/>
      <c r="K80" s="16"/>
      <c r="L80" s="16"/>
      <c r="M80" s="92">
        <f>'poż.i kred. do spłaty'!V79</f>
        <v>12000</v>
      </c>
    </row>
    <row r="81" spans="1:13" ht="15">
      <c r="A81" s="171"/>
      <c r="B81" s="174"/>
      <c r="C81" s="177"/>
      <c r="D81" s="180"/>
      <c r="E81" s="46" t="s">
        <v>52</v>
      </c>
      <c r="F81" s="82">
        <f>'poż.i kred. do spłaty'!O80</f>
        <v>6000</v>
      </c>
      <c r="G81" s="16">
        <v>6000</v>
      </c>
      <c r="H81" s="16">
        <v>6000</v>
      </c>
      <c r="I81" s="16"/>
      <c r="J81" s="16"/>
      <c r="K81" s="16"/>
      <c r="L81" s="16"/>
      <c r="M81" s="92">
        <f>'poż.i kred. do spłaty'!V80</f>
        <v>12000</v>
      </c>
    </row>
    <row r="82" spans="1:13" ht="15">
      <c r="A82" s="171"/>
      <c r="B82" s="174"/>
      <c r="C82" s="177"/>
      <c r="D82" s="180"/>
      <c r="E82" s="46" t="s">
        <v>43</v>
      </c>
      <c r="F82" s="82">
        <f>'poż.i kred. do spłaty'!O81</f>
        <v>8000</v>
      </c>
      <c r="G82" s="16">
        <v>6000</v>
      </c>
      <c r="H82" s="16">
        <v>6000</v>
      </c>
      <c r="I82" s="16"/>
      <c r="J82" s="16"/>
      <c r="K82" s="16"/>
      <c r="L82" s="16"/>
      <c r="M82" s="92">
        <f>'poż.i kred. do spłaty'!V81</f>
        <v>12000</v>
      </c>
    </row>
    <row r="83" spans="1:13" ht="15">
      <c r="A83" s="171"/>
      <c r="B83" s="174"/>
      <c r="C83" s="177"/>
      <c r="D83" s="180"/>
      <c r="E83" s="46" t="s">
        <v>53</v>
      </c>
      <c r="F83" s="82">
        <f>'poż.i kred. do spłaty'!O82</f>
        <v>8000</v>
      </c>
      <c r="G83" s="16">
        <v>6000</v>
      </c>
      <c r="H83" s="16">
        <v>6000</v>
      </c>
      <c r="I83" s="16"/>
      <c r="J83" s="16"/>
      <c r="K83" s="16"/>
      <c r="L83" s="16"/>
      <c r="M83" s="92">
        <f>'poż.i kred. do spłaty'!V82</f>
        <v>12000</v>
      </c>
    </row>
    <row r="84" spans="1:13" ht="15">
      <c r="A84" s="171"/>
      <c r="B84" s="174"/>
      <c r="C84" s="177"/>
      <c r="D84" s="180"/>
      <c r="E84" s="46" t="s">
        <v>44</v>
      </c>
      <c r="F84" s="82">
        <f>'poż.i kred. do spłaty'!O83</f>
        <v>8000</v>
      </c>
      <c r="G84" s="16">
        <v>6000</v>
      </c>
      <c r="H84" s="16">
        <v>8000</v>
      </c>
      <c r="I84" s="16"/>
      <c r="J84" s="16"/>
      <c r="K84" s="16"/>
      <c r="L84" s="16"/>
      <c r="M84" s="92">
        <f>'poż.i kred. do spłaty'!V83</f>
        <v>14000</v>
      </c>
    </row>
    <row r="85" spans="1:13" ht="15">
      <c r="A85" s="172"/>
      <c r="B85" s="175"/>
      <c r="C85" s="178"/>
      <c r="D85" s="181"/>
      <c r="E85" s="46" t="s">
        <v>54</v>
      </c>
      <c r="F85" s="82">
        <f>'poż.i kred. do spłaty'!O84</f>
        <v>8000</v>
      </c>
      <c r="G85" s="16">
        <v>6000</v>
      </c>
      <c r="H85" s="16"/>
      <c r="I85" s="16"/>
      <c r="J85" s="16"/>
      <c r="K85" s="16"/>
      <c r="L85" s="16"/>
      <c r="M85" s="92">
        <f>'poż.i kred. do spłaty'!V84</f>
        <v>6000</v>
      </c>
    </row>
    <row r="86" spans="1:13" ht="15">
      <c r="A86" s="167" t="s">
        <v>0</v>
      </c>
      <c r="B86" s="168"/>
      <c r="C86" s="41"/>
      <c r="D86" s="67">
        <v>72000</v>
      </c>
      <c r="E86" s="1"/>
      <c r="F86" s="82">
        <f>'poż.i kred. do spłaty'!O85</f>
        <v>80000</v>
      </c>
      <c r="G86" s="34">
        <f>SUM(G74:G85)</f>
        <v>72000</v>
      </c>
      <c r="H86" s="34">
        <f>SUM(H74:H85)</f>
        <v>68000</v>
      </c>
      <c r="I86" s="16"/>
      <c r="J86" s="16"/>
      <c r="K86" s="16"/>
      <c r="L86" s="16"/>
      <c r="M86" s="92">
        <f>'poż.i kred. do spłaty'!V85</f>
        <v>140000</v>
      </c>
    </row>
    <row r="87" spans="1:13" ht="20.25" customHeight="1">
      <c r="A87" s="170" t="s">
        <v>85</v>
      </c>
      <c r="B87" s="173" t="s">
        <v>86</v>
      </c>
      <c r="C87" s="176" t="s">
        <v>87</v>
      </c>
      <c r="D87" s="179"/>
      <c r="E87" s="46" t="s">
        <v>48</v>
      </c>
      <c r="F87" s="82">
        <f>'poż.i kred. do spłaty'!O86</f>
        <v>0</v>
      </c>
      <c r="G87" s="16">
        <v>6000</v>
      </c>
      <c r="H87" s="16">
        <v>10500</v>
      </c>
      <c r="I87" s="16"/>
      <c r="J87" s="16"/>
      <c r="K87" s="16"/>
      <c r="L87" s="16"/>
      <c r="M87" s="92">
        <f>'poż.i kred. do spłaty'!V86</f>
        <v>16500</v>
      </c>
    </row>
    <row r="88" spans="1:13" ht="15">
      <c r="A88" s="171"/>
      <c r="B88" s="174"/>
      <c r="C88" s="177"/>
      <c r="D88" s="180"/>
      <c r="E88" s="46" t="s">
        <v>71</v>
      </c>
      <c r="F88" s="82">
        <f>'poż.i kred. do spłaty'!O87</f>
        <v>0</v>
      </c>
      <c r="G88" s="16">
        <v>6000</v>
      </c>
      <c r="H88" s="16">
        <v>10500</v>
      </c>
      <c r="I88" s="16"/>
      <c r="J88" s="16"/>
      <c r="K88" s="16"/>
      <c r="L88" s="16"/>
      <c r="M88" s="92">
        <f>'poż.i kred. do spłaty'!V87</f>
        <v>16500</v>
      </c>
    </row>
    <row r="89" spans="1:13" ht="15">
      <c r="A89" s="171"/>
      <c r="B89" s="174"/>
      <c r="C89" s="177"/>
      <c r="D89" s="180"/>
      <c r="E89" s="46" t="s">
        <v>40</v>
      </c>
      <c r="F89" s="82">
        <f>'poż.i kred. do spłaty'!O88</f>
        <v>0</v>
      </c>
      <c r="G89" s="16">
        <v>6000</v>
      </c>
      <c r="H89" s="16">
        <v>10500</v>
      </c>
      <c r="I89" s="16"/>
      <c r="J89" s="16"/>
      <c r="K89" s="16"/>
      <c r="L89" s="16"/>
      <c r="M89" s="92">
        <f>'poż.i kred. do spłaty'!V88</f>
        <v>16500</v>
      </c>
    </row>
    <row r="90" spans="1:13" ht="15">
      <c r="A90" s="171"/>
      <c r="B90" s="174"/>
      <c r="C90" s="177"/>
      <c r="D90" s="180"/>
      <c r="E90" s="46" t="s">
        <v>50</v>
      </c>
      <c r="F90" s="82">
        <f>'poż.i kred. do spłaty'!O89</f>
        <v>0</v>
      </c>
      <c r="G90" s="16">
        <v>6000</v>
      </c>
      <c r="H90" s="16">
        <v>10500</v>
      </c>
      <c r="I90" s="16"/>
      <c r="J90" s="16"/>
      <c r="K90" s="16"/>
      <c r="L90" s="16"/>
      <c r="M90" s="92">
        <f>'poż.i kred. do spłaty'!V89</f>
        <v>16500</v>
      </c>
    </row>
    <row r="91" spans="1:13" ht="15">
      <c r="A91" s="171"/>
      <c r="B91" s="174"/>
      <c r="C91" s="177"/>
      <c r="D91" s="180"/>
      <c r="E91" s="46" t="s">
        <v>42</v>
      </c>
      <c r="F91" s="82">
        <f>'poż.i kred. do spłaty'!O90</f>
        <v>0</v>
      </c>
      <c r="G91" s="16">
        <v>6000</v>
      </c>
      <c r="H91" s="16">
        <v>10500</v>
      </c>
      <c r="I91" s="16"/>
      <c r="J91" s="16"/>
      <c r="K91" s="16"/>
      <c r="L91" s="16"/>
      <c r="M91" s="92">
        <f>'poż.i kred. do spłaty'!V90</f>
        <v>16500</v>
      </c>
    </row>
    <row r="92" spans="1:13" ht="15">
      <c r="A92" s="171"/>
      <c r="B92" s="174"/>
      <c r="C92" s="177"/>
      <c r="D92" s="180"/>
      <c r="E92" s="46" t="s">
        <v>41</v>
      </c>
      <c r="F92" s="82">
        <f>'poż.i kred. do spłaty'!O91</f>
        <v>0</v>
      </c>
      <c r="G92" s="16">
        <v>6000</v>
      </c>
      <c r="H92" s="16">
        <v>10500</v>
      </c>
      <c r="I92" s="16"/>
      <c r="J92" s="16"/>
      <c r="K92" s="16"/>
      <c r="L92" s="16"/>
      <c r="M92" s="92">
        <f>'poż.i kred. do spłaty'!V91</f>
        <v>16500</v>
      </c>
    </row>
    <row r="93" spans="1:13" ht="15">
      <c r="A93" s="171"/>
      <c r="B93" s="174"/>
      <c r="C93" s="177"/>
      <c r="D93" s="180"/>
      <c r="E93" s="46" t="s">
        <v>51</v>
      </c>
      <c r="F93" s="82">
        <f>'poż.i kred. do spłaty'!O92</f>
        <v>0</v>
      </c>
      <c r="G93" s="16">
        <v>6000</v>
      </c>
      <c r="H93" s="16">
        <v>10500</v>
      </c>
      <c r="I93" s="16"/>
      <c r="J93" s="16"/>
      <c r="K93" s="16"/>
      <c r="L93" s="16"/>
      <c r="M93" s="92">
        <f>'poż.i kred. do spłaty'!V92</f>
        <v>16500</v>
      </c>
    </row>
    <row r="94" spans="1:13" ht="15">
      <c r="A94" s="171"/>
      <c r="B94" s="174"/>
      <c r="C94" s="177"/>
      <c r="D94" s="180"/>
      <c r="E94" s="46" t="s">
        <v>52</v>
      </c>
      <c r="F94" s="82">
        <f>'poż.i kred. do spłaty'!O93</f>
        <v>0</v>
      </c>
      <c r="G94" s="16">
        <v>6000</v>
      </c>
      <c r="H94" s="16">
        <v>10500</v>
      </c>
      <c r="I94" s="16"/>
      <c r="J94" s="16"/>
      <c r="K94" s="16"/>
      <c r="L94" s="16"/>
      <c r="M94" s="92">
        <f>'poż.i kred. do spłaty'!V93</f>
        <v>16500</v>
      </c>
    </row>
    <row r="95" spans="1:13" ht="15">
      <c r="A95" s="171"/>
      <c r="B95" s="174"/>
      <c r="C95" s="177"/>
      <c r="D95" s="180"/>
      <c r="E95" s="46" t="s">
        <v>43</v>
      </c>
      <c r="F95" s="82">
        <f>'poż.i kred. do spłaty'!O94</f>
        <v>0</v>
      </c>
      <c r="G95" s="16">
        <v>6000</v>
      </c>
      <c r="H95" s="16">
        <v>10500</v>
      </c>
      <c r="I95" s="16"/>
      <c r="J95" s="16"/>
      <c r="K95" s="16"/>
      <c r="L95" s="16"/>
      <c r="M95" s="92">
        <f>'poż.i kred. do spłaty'!V94</f>
        <v>16500</v>
      </c>
    </row>
    <row r="96" spans="1:13" ht="15">
      <c r="A96" s="171"/>
      <c r="B96" s="174"/>
      <c r="C96" s="177"/>
      <c r="D96" s="180"/>
      <c r="E96" s="46" t="s">
        <v>53</v>
      </c>
      <c r="F96" s="82">
        <f>'poż.i kred. do spłaty'!O95</f>
        <v>0</v>
      </c>
      <c r="G96" s="16">
        <v>6000</v>
      </c>
      <c r="H96" s="16">
        <v>10500</v>
      </c>
      <c r="I96" s="16"/>
      <c r="J96" s="16"/>
      <c r="K96" s="16"/>
      <c r="L96" s="16"/>
      <c r="M96" s="92">
        <f>'poż.i kred. do spłaty'!V95</f>
        <v>16500</v>
      </c>
    </row>
    <row r="97" spans="1:13" ht="15">
      <c r="A97" s="171"/>
      <c r="B97" s="174"/>
      <c r="C97" s="177"/>
      <c r="D97" s="180"/>
      <c r="E97" s="46" t="s">
        <v>44</v>
      </c>
      <c r="F97" s="82">
        <f>'poż.i kred. do spłaty'!O96</f>
        <v>0</v>
      </c>
      <c r="G97" s="16">
        <v>6000</v>
      </c>
      <c r="H97" s="16">
        <v>10500</v>
      </c>
      <c r="I97" s="16"/>
      <c r="J97" s="16"/>
      <c r="K97" s="16"/>
      <c r="L97" s="16"/>
      <c r="M97" s="92">
        <f>'poż.i kred. do spłaty'!V96</f>
        <v>16500</v>
      </c>
    </row>
    <row r="98" spans="1:13" ht="15">
      <c r="A98" s="172"/>
      <c r="B98" s="175"/>
      <c r="C98" s="178"/>
      <c r="D98" s="181"/>
      <c r="E98" s="46" t="s">
        <v>54</v>
      </c>
      <c r="F98" s="82">
        <f>'poż.i kred. do spłaty'!O97</f>
        <v>0</v>
      </c>
      <c r="G98" s="16">
        <v>6000</v>
      </c>
      <c r="H98" s="16">
        <v>12500</v>
      </c>
      <c r="I98" s="16"/>
      <c r="J98" s="16"/>
      <c r="K98" s="16"/>
      <c r="L98" s="16"/>
      <c r="M98" s="92">
        <f>'poż.i kred. do spłaty'!V97</f>
        <v>18500</v>
      </c>
    </row>
    <row r="99" spans="1:13" ht="15">
      <c r="A99" s="167" t="s">
        <v>0</v>
      </c>
      <c r="B99" s="168"/>
      <c r="C99" s="41"/>
      <c r="D99" s="67">
        <v>72000</v>
      </c>
      <c r="E99" s="1"/>
      <c r="F99" s="82">
        <f>'poż.i kred. do spłaty'!O98</f>
        <v>0</v>
      </c>
      <c r="G99" s="34">
        <f>SUM(G87:G98)</f>
        <v>72000</v>
      </c>
      <c r="H99" s="34">
        <f>SUM(H87:H98)</f>
        <v>128000</v>
      </c>
      <c r="I99" s="16"/>
      <c r="J99" s="16"/>
      <c r="K99" s="16"/>
      <c r="L99" s="16"/>
      <c r="M99" s="92">
        <f>'poż.i kred. do spłaty'!V98</f>
        <v>200000</v>
      </c>
    </row>
    <row r="100" spans="1:13" ht="43.5">
      <c r="A100" s="7" t="s">
        <v>95</v>
      </c>
      <c r="B100" s="1" t="s">
        <v>5</v>
      </c>
      <c r="C100" s="41" t="s">
        <v>88</v>
      </c>
      <c r="D100" s="70">
        <v>700000</v>
      </c>
      <c r="E100" s="46" t="s">
        <v>98</v>
      </c>
      <c r="F100" s="82">
        <f>'poż.i kred. do spłaty'!O99</f>
        <v>0</v>
      </c>
      <c r="G100" s="16">
        <v>120000</v>
      </c>
      <c r="H100" s="16">
        <v>180000</v>
      </c>
      <c r="I100" s="16">
        <v>150000</v>
      </c>
      <c r="J100" s="16">
        <v>150000</v>
      </c>
      <c r="K100" s="16">
        <v>100000</v>
      </c>
      <c r="L100" s="16"/>
      <c r="M100" s="92">
        <f>SUM(G100:L100)</f>
        <v>700000</v>
      </c>
    </row>
    <row r="101" spans="1:13" ht="15.75">
      <c r="A101" s="165" t="s">
        <v>0</v>
      </c>
      <c r="B101" s="166"/>
      <c r="C101" s="42"/>
      <c r="D101" s="71">
        <v>820000</v>
      </c>
      <c r="E101" s="8"/>
      <c r="F101" s="82">
        <f>'poż.i kred. do spłaty'!O100</f>
        <v>0</v>
      </c>
      <c r="G101" s="49">
        <v>120000</v>
      </c>
      <c r="H101" s="49">
        <v>180000</v>
      </c>
      <c r="I101" s="49">
        <v>150000</v>
      </c>
      <c r="J101" s="49">
        <v>150000</v>
      </c>
      <c r="K101" s="49">
        <v>100000</v>
      </c>
      <c r="L101" s="49"/>
      <c r="M101" s="117">
        <f>SUM(G101:L101)</f>
        <v>700000</v>
      </c>
    </row>
    <row r="102" spans="1:13" ht="29.25">
      <c r="A102" s="112" t="s">
        <v>96</v>
      </c>
      <c r="B102" s="113" t="s">
        <v>99</v>
      </c>
      <c r="C102" s="120" t="s">
        <v>97</v>
      </c>
      <c r="D102" s="86">
        <v>1539304</v>
      </c>
      <c r="E102" s="114" t="s">
        <v>98</v>
      </c>
      <c r="F102" s="92">
        <f>'poż.i kred. do spłaty'!O101</f>
        <v>0</v>
      </c>
      <c r="G102" s="17"/>
      <c r="H102" s="116">
        <v>159000</v>
      </c>
      <c r="I102" s="115">
        <v>200000</v>
      </c>
      <c r="J102" s="115">
        <v>300000</v>
      </c>
      <c r="K102" s="116">
        <v>400000</v>
      </c>
      <c r="L102" s="116">
        <v>480304</v>
      </c>
      <c r="M102" s="117">
        <f>SUM(H102:L102)</f>
        <v>1539304</v>
      </c>
    </row>
  </sheetData>
  <sheetProtection/>
  <mergeCells count="66">
    <mergeCell ref="H1:M1"/>
    <mergeCell ref="E3:M3"/>
    <mergeCell ref="B13:B14"/>
    <mergeCell ref="A15:B15"/>
    <mergeCell ref="C18:C19"/>
    <mergeCell ref="A2:M2"/>
    <mergeCell ref="A3:A4"/>
    <mergeCell ref="B3:B4"/>
    <mergeCell ref="C3:D3"/>
    <mergeCell ref="D16:D17"/>
    <mergeCell ref="A7:A8"/>
    <mergeCell ref="B7:B8"/>
    <mergeCell ref="A9:B9"/>
    <mergeCell ref="A10:A11"/>
    <mergeCell ref="B10:B11"/>
    <mergeCell ref="C10:C11"/>
    <mergeCell ref="D10:D11"/>
    <mergeCell ref="A12:B12"/>
    <mergeCell ref="A13:A14"/>
    <mergeCell ref="D30:D33"/>
    <mergeCell ref="D18:D19"/>
    <mergeCell ref="A20:B20"/>
    <mergeCell ref="A21:A24"/>
    <mergeCell ref="B21:B24"/>
    <mergeCell ref="C21:C24"/>
    <mergeCell ref="D21:D24"/>
    <mergeCell ref="A16:A19"/>
    <mergeCell ref="B16:B19"/>
    <mergeCell ref="C16:C17"/>
    <mergeCell ref="A48:A59"/>
    <mergeCell ref="B48:B59"/>
    <mergeCell ref="C48:C59"/>
    <mergeCell ref="C35:C46"/>
    <mergeCell ref="D48:D59"/>
    <mergeCell ref="A25:B25"/>
    <mergeCell ref="A28:A33"/>
    <mergeCell ref="B28:B33"/>
    <mergeCell ref="C28:C29"/>
    <mergeCell ref="D28:D29"/>
    <mergeCell ref="C30:C33"/>
    <mergeCell ref="A34:B34"/>
    <mergeCell ref="A35:A46"/>
    <mergeCell ref="B35:B46"/>
    <mergeCell ref="D35:D46"/>
    <mergeCell ref="A47:B47"/>
    <mergeCell ref="A60:B60"/>
    <mergeCell ref="A61:A72"/>
    <mergeCell ref="B61:B72"/>
    <mergeCell ref="C61:C64"/>
    <mergeCell ref="D61:D64"/>
    <mergeCell ref="C65:C68"/>
    <mergeCell ref="D65:D68"/>
    <mergeCell ref="C69:C72"/>
    <mergeCell ref="D69:D72"/>
    <mergeCell ref="D87:D98"/>
    <mergeCell ref="A73:B73"/>
    <mergeCell ref="A74:A85"/>
    <mergeCell ref="B74:B85"/>
    <mergeCell ref="C74:C85"/>
    <mergeCell ref="D74:D85"/>
    <mergeCell ref="A99:B99"/>
    <mergeCell ref="A101:B101"/>
    <mergeCell ref="A86:B86"/>
    <mergeCell ref="A87:A98"/>
    <mergeCell ref="B87:B98"/>
    <mergeCell ref="C87:C98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2009-01-26T14:42:24Z</cp:lastPrinted>
  <dcterms:created xsi:type="dcterms:W3CDTF">2009-01-04T22:30:21Z</dcterms:created>
  <dcterms:modified xsi:type="dcterms:W3CDTF">2009-01-27T13:48:01Z</dcterms:modified>
  <cp:category/>
  <cp:version/>
  <cp:contentType/>
  <cp:contentStatus/>
</cp:coreProperties>
</file>